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550" windowHeight="7050" firstSheet="3" activeTab="4"/>
  </bookViews>
  <sheets>
    <sheet name="FALTA PARA COMPLETAR 100%" sheetId="2" r:id="rId1"/>
    <sheet name="Grafico" sheetId="6" r:id="rId2"/>
    <sheet name="Idades" sheetId="5" r:id="rId3"/>
    <sheet name="distribuição 43 remessa" sheetId="10" r:id="rId4"/>
    <sheet name="CEADI" sheetId="20" r:id="rId5"/>
  </sheets>
  <definedNames>
    <definedName name="_xlnm._FilterDatabase" localSheetId="3" hidden="1">'distribuição 43 remessa'!$B$2:$G$500</definedName>
    <definedName name="_xlnm._FilterDatabase" localSheetId="0" hidden="1">'FALTA PARA COMPLETAR 100%'!$A$12:$L$384</definedName>
  </definedNames>
  <calcPr calcId="124519"/>
  <pivotCaches>
    <pivotCache cacheId="29" r:id="rId6"/>
  </pivotCaches>
</workbook>
</file>

<file path=xl/calcChain.xml><?xml version="1.0" encoding="utf-8"?>
<calcChain xmlns="http://schemas.openxmlformats.org/spreadsheetml/2006/main">
  <c r="I4" i="10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3"/>
  <c r="H4" i="20"/>
  <c r="H5"/>
  <c r="H6"/>
  <c r="H7"/>
  <c r="H8"/>
  <c r="H9"/>
  <c r="H10"/>
  <c r="H11"/>
  <c r="H12"/>
  <c r="H13"/>
  <c r="H14"/>
  <c r="H15"/>
  <c r="H16"/>
  <c r="H17"/>
  <c r="H18"/>
  <c r="H19"/>
  <c r="H20"/>
  <c r="H21"/>
  <c r="H22"/>
  <c r="H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3"/>
  <c r="F22"/>
  <c r="E22"/>
  <c r="F500" i="10"/>
  <c r="E500"/>
  <c r="I10" i="2" l="1"/>
  <c r="I9"/>
  <c r="I8"/>
  <c r="I7"/>
  <c r="I6"/>
  <c r="I5"/>
  <c r="I4"/>
  <c r="I3"/>
  <c r="I11" s="1"/>
  <c r="F20"/>
  <c r="F108"/>
  <c r="G108" s="1"/>
  <c r="F179"/>
  <c r="G179" s="1"/>
  <c r="F187"/>
  <c r="G187" s="1"/>
  <c r="F248"/>
  <c r="G248" s="1"/>
  <c r="F251"/>
  <c r="G251" s="1"/>
  <c r="F255"/>
  <c r="G255" s="1"/>
  <c r="F269"/>
  <c r="G269" s="1"/>
  <c r="F378"/>
  <c r="G378" s="1"/>
  <c r="F56"/>
  <c r="G56" s="1"/>
  <c r="F106"/>
  <c r="G106" s="1"/>
  <c r="F115"/>
  <c r="G115" s="1"/>
  <c r="F151"/>
  <c r="G151" s="1"/>
  <c r="F155"/>
  <c r="G155" s="1"/>
  <c r="F196"/>
  <c r="G196" s="1"/>
  <c r="F230"/>
  <c r="G230" s="1"/>
  <c r="F276"/>
  <c r="G276" s="1"/>
  <c r="F279"/>
  <c r="G279" s="1"/>
  <c r="F287"/>
  <c r="G287" s="1"/>
  <c r="F344"/>
  <c r="G344" s="1"/>
  <c r="F19"/>
  <c r="G19" s="1"/>
  <c r="F28"/>
  <c r="G28" s="1"/>
  <c r="F96"/>
  <c r="G96" s="1"/>
  <c r="F117"/>
  <c r="G117" s="1"/>
  <c r="F135"/>
  <c r="G135" s="1"/>
  <c r="F177"/>
  <c r="G177" s="1"/>
  <c r="F194"/>
  <c r="G194" s="1"/>
  <c r="F211"/>
  <c r="G211" s="1"/>
  <c r="F215"/>
  <c r="G215" s="1"/>
  <c r="F218"/>
  <c r="G218" s="1"/>
  <c r="F219"/>
  <c r="G219" s="1"/>
  <c r="F220"/>
  <c r="G220" s="1"/>
  <c r="F260"/>
  <c r="G260" s="1"/>
  <c r="F293"/>
  <c r="G293" s="1"/>
  <c r="F304"/>
  <c r="G304" s="1"/>
  <c r="F305"/>
  <c r="G305" s="1"/>
  <c r="F316"/>
  <c r="G316" s="1"/>
  <c r="F379"/>
  <c r="G379" s="1"/>
  <c r="F14"/>
  <c r="G14" s="1"/>
  <c r="F21"/>
  <c r="G21" s="1"/>
  <c r="F27"/>
  <c r="G27" s="1"/>
  <c r="F30"/>
  <c r="G30" s="1"/>
  <c r="F35"/>
  <c r="G35" s="1"/>
  <c r="F66"/>
  <c r="G66" s="1"/>
  <c r="F71"/>
  <c r="G71" s="1"/>
  <c r="F99"/>
  <c r="G99" s="1"/>
  <c r="F105"/>
  <c r="G105" s="1"/>
  <c r="F120"/>
  <c r="G120" s="1"/>
  <c r="F127"/>
  <c r="G127" s="1"/>
  <c r="F130"/>
  <c r="G130" s="1"/>
  <c r="F143"/>
  <c r="G143" s="1"/>
  <c r="F181"/>
  <c r="G181" s="1"/>
  <c r="F197"/>
  <c r="G197" s="1"/>
  <c r="F209"/>
  <c r="G209" s="1"/>
  <c r="F213"/>
  <c r="G213" s="1"/>
  <c r="F272"/>
  <c r="G272" s="1"/>
  <c r="F308"/>
  <c r="G308" s="1"/>
  <c r="F312"/>
  <c r="G312" s="1"/>
  <c r="F330"/>
  <c r="G330" s="1"/>
  <c r="F347"/>
  <c r="G347" s="1"/>
  <c r="F351"/>
  <c r="G351" s="1"/>
  <c r="F359"/>
  <c r="G359" s="1"/>
  <c r="F360"/>
  <c r="G360" s="1"/>
  <c r="F367"/>
  <c r="G367" s="1"/>
  <c r="F15"/>
  <c r="G15" s="1"/>
  <c r="F29"/>
  <c r="G29" s="1"/>
  <c r="F31"/>
  <c r="G31" s="1"/>
  <c r="F37"/>
  <c r="G37" s="1"/>
  <c r="F41"/>
  <c r="G41" s="1"/>
  <c r="F46"/>
  <c r="G46" s="1"/>
  <c r="F70"/>
  <c r="G70" s="1"/>
  <c r="F74"/>
  <c r="G74" s="1"/>
  <c r="F80"/>
  <c r="G80" s="1"/>
  <c r="F83"/>
  <c r="G83" s="1"/>
  <c r="F107"/>
  <c r="G107" s="1"/>
  <c r="F140"/>
  <c r="G140" s="1"/>
  <c r="F153"/>
  <c r="G153" s="1"/>
  <c r="F156"/>
  <c r="G156" s="1"/>
  <c r="F160"/>
  <c r="G160" s="1"/>
  <c r="F161"/>
  <c r="G161" s="1"/>
  <c r="F188"/>
  <c r="G188" s="1"/>
  <c r="F235"/>
  <c r="G235" s="1"/>
  <c r="F252"/>
  <c r="G252" s="1"/>
  <c r="F284"/>
  <c r="G284" s="1"/>
  <c r="F303"/>
  <c r="G303" s="1"/>
  <c r="F327"/>
  <c r="G327" s="1"/>
  <c r="F328"/>
  <c r="G328" s="1"/>
  <c r="F336"/>
  <c r="G336" s="1"/>
  <c r="F346"/>
  <c r="G346" s="1"/>
  <c r="F373"/>
  <c r="G373" s="1"/>
  <c r="F374"/>
  <c r="G374" s="1"/>
  <c r="F384"/>
  <c r="G384" s="1"/>
  <c r="F38"/>
  <c r="G38" s="1"/>
  <c r="F39"/>
  <c r="G39" s="1"/>
  <c r="F60"/>
  <c r="G60" s="1"/>
  <c r="F77"/>
  <c r="G77" s="1"/>
  <c r="F78"/>
  <c r="G78" s="1"/>
  <c r="F84"/>
  <c r="G84" s="1"/>
  <c r="F86"/>
  <c r="G86" s="1"/>
  <c r="F88"/>
  <c r="G88" s="1"/>
  <c r="F91"/>
  <c r="G91" s="1"/>
  <c r="F95"/>
  <c r="G95" s="1"/>
  <c r="F100"/>
  <c r="G100" s="1"/>
  <c r="F101"/>
  <c r="G101" s="1"/>
  <c r="F103"/>
  <c r="G103" s="1"/>
  <c r="F123"/>
  <c r="G123" s="1"/>
  <c r="F131"/>
  <c r="G131" s="1"/>
  <c r="F134"/>
  <c r="G134" s="1"/>
  <c r="F141"/>
  <c r="G141" s="1"/>
  <c r="F150"/>
  <c r="G150" s="1"/>
  <c r="F152"/>
  <c r="G152" s="1"/>
  <c r="F158"/>
  <c r="G158" s="1"/>
  <c r="F163"/>
  <c r="G163" s="1"/>
  <c r="F173"/>
  <c r="G173" s="1"/>
  <c r="F193"/>
  <c r="G193" s="1"/>
  <c r="F202"/>
  <c r="G202" s="1"/>
  <c r="F225"/>
  <c r="G225" s="1"/>
  <c r="F226"/>
  <c r="G226" s="1"/>
  <c r="F228"/>
  <c r="G228" s="1"/>
  <c r="F241"/>
  <c r="G241" s="1"/>
  <c r="F247"/>
  <c r="G247" s="1"/>
  <c r="F261"/>
  <c r="G261" s="1"/>
  <c r="F267"/>
  <c r="G267" s="1"/>
  <c r="F280"/>
  <c r="G280" s="1"/>
  <c r="F286"/>
  <c r="G286" s="1"/>
  <c r="F292"/>
  <c r="G292" s="1"/>
  <c r="F294"/>
  <c r="G294" s="1"/>
  <c r="F301"/>
  <c r="G301" s="1"/>
  <c r="F306"/>
  <c r="G306" s="1"/>
  <c r="F310"/>
  <c r="G310" s="1"/>
  <c r="F317"/>
  <c r="G317" s="1"/>
  <c r="F326"/>
  <c r="G326" s="1"/>
  <c r="F332"/>
  <c r="G332" s="1"/>
  <c r="F333"/>
  <c r="G333" s="1"/>
  <c r="F335"/>
  <c r="G335" s="1"/>
  <c r="F350"/>
  <c r="G350" s="1"/>
  <c r="F354"/>
  <c r="G354" s="1"/>
  <c r="F355"/>
  <c r="G355" s="1"/>
  <c r="F356"/>
  <c r="G356" s="1"/>
  <c r="F371"/>
  <c r="G371" s="1"/>
  <c r="F381"/>
  <c r="G381" s="1"/>
  <c r="F18"/>
  <c r="G18" s="1"/>
  <c r="F33"/>
  <c r="G33" s="1"/>
  <c r="F52"/>
  <c r="G52" s="1"/>
  <c r="F61"/>
  <c r="G61" s="1"/>
  <c r="F62"/>
  <c r="G62" s="1"/>
  <c r="F68"/>
  <c r="G68" s="1"/>
  <c r="F85"/>
  <c r="G85" s="1"/>
  <c r="F94"/>
  <c r="G94" s="1"/>
  <c r="F139"/>
  <c r="G139" s="1"/>
  <c r="F145"/>
  <c r="G145" s="1"/>
  <c r="F189"/>
  <c r="G189" s="1"/>
  <c r="F192"/>
  <c r="G192" s="1"/>
  <c r="F201"/>
  <c r="G201" s="1"/>
  <c r="F239"/>
  <c r="G239" s="1"/>
  <c r="F240"/>
  <c r="G240" s="1"/>
  <c r="F243"/>
  <c r="G243" s="1"/>
  <c r="F262"/>
  <c r="G262" s="1"/>
  <c r="F264"/>
  <c r="G264" s="1"/>
  <c r="F271"/>
  <c r="G271" s="1"/>
  <c r="F285"/>
  <c r="G285" s="1"/>
  <c r="F318"/>
  <c r="G318" s="1"/>
  <c r="F321"/>
  <c r="G321" s="1"/>
  <c r="F322"/>
  <c r="G322" s="1"/>
  <c r="F340"/>
  <c r="G340" s="1"/>
  <c r="F353"/>
  <c r="G353" s="1"/>
  <c r="F361"/>
  <c r="G361" s="1"/>
  <c r="F13"/>
  <c r="G13" s="1"/>
  <c r="F16"/>
  <c r="G16" s="1"/>
  <c r="F17"/>
  <c r="G17" s="1"/>
  <c r="F22"/>
  <c r="G22" s="1"/>
  <c r="F23"/>
  <c r="G23" s="1"/>
  <c r="F24"/>
  <c r="G24" s="1"/>
  <c r="F25"/>
  <c r="G25" s="1"/>
  <c r="F26"/>
  <c r="G26" s="1"/>
  <c r="F32"/>
  <c r="G32" s="1"/>
  <c r="F34"/>
  <c r="G34" s="1"/>
  <c r="F36"/>
  <c r="G36" s="1"/>
  <c r="F40"/>
  <c r="G40" s="1"/>
  <c r="F42"/>
  <c r="G42" s="1"/>
  <c r="F43"/>
  <c r="G43" s="1"/>
  <c r="F44"/>
  <c r="G44" s="1"/>
  <c r="F45"/>
  <c r="G45" s="1"/>
  <c r="F47"/>
  <c r="G47" s="1"/>
  <c r="F48"/>
  <c r="G48" s="1"/>
  <c r="F49"/>
  <c r="G49" s="1"/>
  <c r="F50"/>
  <c r="G50" s="1"/>
  <c r="F51"/>
  <c r="G51" s="1"/>
  <c r="F53"/>
  <c r="G53" s="1"/>
  <c r="F54"/>
  <c r="G54" s="1"/>
  <c r="F55"/>
  <c r="G55" s="1"/>
  <c r="F57"/>
  <c r="F58"/>
  <c r="G58" s="1"/>
  <c r="F59"/>
  <c r="G59" s="1"/>
  <c r="F63"/>
  <c r="G63" s="1"/>
  <c r="F64"/>
  <c r="G64" s="1"/>
  <c r="F65"/>
  <c r="G65" s="1"/>
  <c r="F67"/>
  <c r="G67" s="1"/>
  <c r="F69"/>
  <c r="G69" s="1"/>
  <c r="F72"/>
  <c r="G72" s="1"/>
  <c r="F73"/>
  <c r="G73" s="1"/>
  <c r="F75"/>
  <c r="G75" s="1"/>
  <c r="F76"/>
  <c r="G76" s="1"/>
  <c r="F79"/>
  <c r="G79" s="1"/>
  <c r="F81"/>
  <c r="G81" s="1"/>
  <c r="F82"/>
  <c r="G82" s="1"/>
  <c r="F87"/>
  <c r="G87" s="1"/>
  <c r="F89"/>
  <c r="G89" s="1"/>
  <c r="F90"/>
  <c r="G90" s="1"/>
  <c r="F92"/>
  <c r="G92" s="1"/>
  <c r="F93"/>
  <c r="F97"/>
  <c r="G97" s="1"/>
  <c r="F98"/>
  <c r="G98" s="1"/>
  <c r="F102"/>
  <c r="G102" s="1"/>
  <c r="F104"/>
  <c r="G104" s="1"/>
  <c r="F109"/>
  <c r="G109" s="1"/>
  <c r="F110"/>
  <c r="G110" s="1"/>
  <c r="F111"/>
  <c r="G111" s="1"/>
  <c r="F112"/>
  <c r="G112" s="1"/>
  <c r="F113"/>
  <c r="G113" s="1"/>
  <c r="F114"/>
  <c r="G114" s="1"/>
  <c r="F116"/>
  <c r="G116" s="1"/>
  <c r="F118"/>
  <c r="G118" s="1"/>
  <c r="F119"/>
  <c r="G119" s="1"/>
  <c r="F121"/>
  <c r="G121" s="1"/>
  <c r="F122"/>
  <c r="G122" s="1"/>
  <c r="F124"/>
  <c r="G124" s="1"/>
  <c r="F125"/>
  <c r="G125" s="1"/>
  <c r="F126"/>
  <c r="G126" s="1"/>
  <c r="F128"/>
  <c r="G128" s="1"/>
  <c r="F129"/>
  <c r="G129" s="1"/>
  <c r="F132"/>
  <c r="G132" s="1"/>
  <c r="F136"/>
  <c r="G136" s="1"/>
  <c r="F137"/>
  <c r="G137" s="1"/>
  <c r="F138"/>
  <c r="G138" s="1"/>
  <c r="F142"/>
  <c r="G142" s="1"/>
  <c r="F144"/>
  <c r="G144" s="1"/>
  <c r="F146"/>
  <c r="G146" s="1"/>
  <c r="F147"/>
  <c r="G147" s="1"/>
  <c r="F148"/>
  <c r="G148" s="1"/>
  <c r="F149"/>
  <c r="G149" s="1"/>
  <c r="F154"/>
  <c r="G154" s="1"/>
  <c r="F157"/>
  <c r="G157" s="1"/>
  <c r="F159"/>
  <c r="G159" s="1"/>
  <c r="F162"/>
  <c r="G162" s="1"/>
  <c r="F165"/>
  <c r="G165" s="1"/>
  <c r="F166"/>
  <c r="G166" s="1"/>
  <c r="F167"/>
  <c r="G167" s="1"/>
  <c r="F168"/>
  <c r="G168" s="1"/>
  <c r="F169"/>
  <c r="G169" s="1"/>
  <c r="F170"/>
  <c r="G170" s="1"/>
  <c r="F171"/>
  <c r="G171" s="1"/>
  <c r="F172"/>
  <c r="G172" s="1"/>
  <c r="F174"/>
  <c r="G174" s="1"/>
  <c r="F175"/>
  <c r="G175" s="1"/>
  <c r="F176"/>
  <c r="G176" s="1"/>
  <c r="F178"/>
  <c r="G178" s="1"/>
  <c r="F180"/>
  <c r="G180" s="1"/>
  <c r="F182"/>
  <c r="G182" s="1"/>
  <c r="F183"/>
  <c r="G183" s="1"/>
  <c r="F184"/>
  <c r="G184" s="1"/>
  <c r="F185"/>
  <c r="G185" s="1"/>
  <c r="F186"/>
  <c r="G186" s="1"/>
  <c r="F190"/>
  <c r="G190" s="1"/>
  <c r="F191"/>
  <c r="G191" s="1"/>
  <c r="F195"/>
  <c r="G195" s="1"/>
  <c r="F198"/>
  <c r="G198" s="1"/>
  <c r="F199"/>
  <c r="G199" s="1"/>
  <c r="F200"/>
  <c r="G200" s="1"/>
  <c r="F203"/>
  <c r="G203" s="1"/>
  <c r="F204"/>
  <c r="G204" s="1"/>
  <c r="F205"/>
  <c r="G205" s="1"/>
  <c r="F206"/>
  <c r="G206" s="1"/>
  <c r="F207"/>
  <c r="G207" s="1"/>
  <c r="F208"/>
  <c r="G208" s="1"/>
  <c r="F210"/>
  <c r="G210" s="1"/>
  <c r="F212"/>
  <c r="G212" s="1"/>
  <c r="F214"/>
  <c r="G214" s="1"/>
  <c r="F216"/>
  <c r="G216" s="1"/>
  <c r="F217"/>
  <c r="G217" s="1"/>
  <c r="F221"/>
  <c r="G221" s="1"/>
  <c r="F222"/>
  <c r="G222" s="1"/>
  <c r="F223"/>
  <c r="G223" s="1"/>
  <c r="F224"/>
  <c r="G224" s="1"/>
  <c r="F227"/>
  <c r="G227" s="1"/>
  <c r="F229"/>
  <c r="G229" s="1"/>
  <c r="F231"/>
  <c r="G231" s="1"/>
  <c r="F232"/>
  <c r="G232" s="1"/>
  <c r="F233"/>
  <c r="G233" s="1"/>
  <c r="F234"/>
  <c r="G234" s="1"/>
  <c r="F236"/>
  <c r="G236" s="1"/>
  <c r="F237"/>
  <c r="G237" s="1"/>
  <c r="F238"/>
  <c r="G238" s="1"/>
  <c r="F242"/>
  <c r="G242" s="1"/>
  <c r="F244"/>
  <c r="G244" s="1"/>
  <c r="F245"/>
  <c r="G245" s="1"/>
  <c r="F246"/>
  <c r="G246" s="1"/>
  <c r="F249"/>
  <c r="G249" s="1"/>
  <c r="F250"/>
  <c r="G250" s="1"/>
  <c r="F253"/>
  <c r="G253" s="1"/>
  <c r="F254"/>
  <c r="G254" s="1"/>
  <c r="F256"/>
  <c r="G256" s="1"/>
  <c r="F257"/>
  <c r="G257" s="1"/>
  <c r="F258"/>
  <c r="G258" s="1"/>
  <c r="F259"/>
  <c r="G259" s="1"/>
  <c r="F263"/>
  <c r="G263" s="1"/>
  <c r="F265"/>
  <c r="G265" s="1"/>
  <c r="F266"/>
  <c r="G266" s="1"/>
  <c r="F268"/>
  <c r="G268" s="1"/>
  <c r="F270"/>
  <c r="G270" s="1"/>
  <c r="F273"/>
  <c r="G273" s="1"/>
  <c r="F274"/>
  <c r="G274" s="1"/>
  <c r="F275"/>
  <c r="G275" s="1"/>
  <c r="F277"/>
  <c r="G277" s="1"/>
  <c r="F278"/>
  <c r="G278" s="1"/>
  <c r="F281"/>
  <c r="G281" s="1"/>
  <c r="F282"/>
  <c r="G282" s="1"/>
  <c r="F283"/>
  <c r="G283" s="1"/>
  <c r="F288"/>
  <c r="G288" s="1"/>
  <c r="F289"/>
  <c r="G289" s="1"/>
  <c r="F290"/>
  <c r="G290" s="1"/>
  <c r="F291"/>
  <c r="G291" s="1"/>
  <c r="F296"/>
  <c r="G296" s="1"/>
  <c r="F297"/>
  <c r="G297" s="1"/>
  <c r="F298"/>
  <c r="G298" s="1"/>
  <c r="F299"/>
  <c r="G299" s="1"/>
  <c r="F300"/>
  <c r="G300" s="1"/>
  <c r="F302"/>
  <c r="G302" s="1"/>
  <c r="F307"/>
  <c r="G307" s="1"/>
  <c r="F309"/>
  <c r="G309" s="1"/>
  <c r="F311"/>
  <c r="G311" s="1"/>
  <c r="F313"/>
  <c r="G313" s="1"/>
  <c r="F314"/>
  <c r="G314" s="1"/>
  <c r="F315"/>
  <c r="G315" s="1"/>
  <c r="F319"/>
  <c r="G319" s="1"/>
  <c r="F320"/>
  <c r="G320" s="1"/>
  <c r="F323"/>
  <c r="G323" s="1"/>
  <c r="F324"/>
  <c r="G324" s="1"/>
  <c r="F325"/>
  <c r="G325" s="1"/>
  <c r="F329"/>
  <c r="G329" s="1"/>
  <c r="F331"/>
  <c r="G331" s="1"/>
  <c r="F334"/>
  <c r="G334" s="1"/>
  <c r="F337"/>
  <c r="G337" s="1"/>
  <c r="F338"/>
  <c r="G338" s="1"/>
  <c r="F341"/>
  <c r="G341" s="1"/>
  <c r="F343"/>
  <c r="G343" s="1"/>
  <c r="F345"/>
  <c r="G345" s="1"/>
  <c r="F348"/>
  <c r="G348" s="1"/>
  <c r="F349"/>
  <c r="G349" s="1"/>
  <c r="F352"/>
  <c r="G352" s="1"/>
  <c r="F357"/>
  <c r="G357" s="1"/>
  <c r="F358"/>
  <c r="G358" s="1"/>
  <c r="F362"/>
  <c r="G362" s="1"/>
  <c r="F363"/>
  <c r="G363" s="1"/>
  <c r="F364"/>
  <c r="G364" s="1"/>
  <c r="F365"/>
  <c r="G365" s="1"/>
  <c r="F366"/>
  <c r="G366" s="1"/>
  <c r="F368"/>
  <c r="G368" s="1"/>
  <c r="F369"/>
  <c r="G369" s="1"/>
  <c r="F370"/>
  <c r="G370" s="1"/>
  <c r="F372"/>
  <c r="G372" s="1"/>
  <c r="F375"/>
  <c r="G375" s="1"/>
  <c r="F376"/>
  <c r="G376" s="1"/>
  <c r="F377"/>
  <c r="G377" s="1"/>
  <c r="F380"/>
  <c r="G380" s="1"/>
  <c r="F382"/>
  <c r="G382" s="1"/>
  <c r="F383"/>
  <c r="G383" s="1"/>
  <c r="F133"/>
  <c r="G133" s="1"/>
  <c r="F164"/>
  <c r="G164" s="1"/>
  <c r="F295"/>
  <c r="G295" s="1"/>
  <c r="F339"/>
  <c r="G339" s="1"/>
  <c r="F342"/>
  <c r="G342" s="1"/>
  <c r="G20"/>
  <c r="G385" l="1"/>
  <c r="H9"/>
  <c r="H5"/>
  <c r="H4"/>
  <c r="H3"/>
  <c r="H10"/>
  <c r="H8"/>
  <c r="H7"/>
  <c r="H6"/>
  <c r="G11"/>
  <c r="H11" l="1"/>
</calcChain>
</file>

<file path=xl/sharedStrings.xml><?xml version="1.0" encoding="utf-8"?>
<sst xmlns="http://schemas.openxmlformats.org/spreadsheetml/2006/main" count="2281" uniqueCount="533">
  <si>
    <t xml:space="preserve"> CODIGO MUNICÍPIO</t>
  </si>
  <si>
    <t>MUNICÍPIOS</t>
  </si>
  <si>
    <t>UF</t>
  </si>
  <si>
    <t>CRS</t>
  </si>
  <si>
    <t>Aceguá</t>
  </si>
  <si>
    <t>RS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</si>
  <si>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</si>
  <si>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</si>
  <si>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</si>
  <si>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</si>
  <si>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</si>
  <si>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</si>
  <si>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</si>
  <si>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</si>
  <si>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</si>
  <si>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</si>
  <si>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</si>
  <si>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</si>
  <si>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</si>
  <si>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</si>
  <si>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</si>
  <si>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</si>
  <si>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</si>
  <si>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</si>
  <si>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</si>
  <si>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</si>
  <si>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</si>
  <si>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</si>
  <si>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</si>
  <si>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</si>
  <si>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</si>
  <si>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</si>
  <si>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</si>
  <si>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</si>
  <si>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</si>
  <si>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</si>
  <si>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</si>
  <si>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</si>
  <si>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</si>
  <si>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</si>
  <si>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</si>
  <si>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</si>
  <si>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</si>
  <si>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</si>
  <si>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</si>
  <si>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</si>
  <si>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</si>
  <si>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</si>
  <si>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</si>
  <si>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</si>
  <si>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</si>
  <si>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</si>
  <si>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</si>
  <si>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</si>
  <si>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</si>
  <si>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</si>
  <si>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</si>
  <si>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</si>
  <si>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</si>
  <si>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</si>
  <si>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</si>
  <si>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</si>
  <si>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</si>
  <si>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</si>
  <si>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</si>
  <si>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</si>
  <si>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</si>
  <si>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</si>
  <si>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</si>
  <si>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</si>
  <si>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</si>
  <si>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</si>
  <si>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</si>
  <si>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</si>
  <si>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</si>
  <si>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</si>
  <si>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</si>
  <si>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</si>
  <si>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</si>
  <si>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</si>
  <si>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</si>
  <si>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</si>
  <si>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</si>
  <si>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</si>
  <si>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</si>
  <si>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</si>
  <si>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</si>
  <si>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</si>
  <si>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</si>
  <si>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</si>
  <si>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</si>
  <si>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</si>
  <si>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</si>
  <si>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</si>
  <si>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</si>
  <si>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</si>
  <si>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</si>
  <si>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</si>
  <si>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</si>
  <si>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</si>
  <si>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</si>
  <si>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</si>
  <si>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</si>
  <si>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</si>
  <si>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</si>
  <si>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</si>
  <si>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</si>
  <si>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</si>
  <si>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</si>
  <si>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</si>
  <si>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</si>
  <si>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</si>
  <si>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</si>
  <si>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</si>
  <si>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</si>
  <si>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</si>
  <si>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</si>
  <si>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</si>
  <si>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</si>
  <si>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</si>
  <si>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</si>
  <si>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</si>
  <si>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</si>
  <si>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</si>
  <si>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</si>
  <si>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</si>
  <si>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</si>
  <si>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</si>
  <si>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</si>
  <si>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</si>
  <si>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</si>
  <si>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</si>
  <si>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</si>
  <si>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</si>
  <si>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</si>
  <si>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</si>
  <si>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</si>
  <si>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</si>
  <si>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</si>
  <si>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</si>
  <si>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</si>
  <si>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</si>
  <si>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</si>
  <si>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</si>
  <si>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</si>
  <si>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</si>
  <si>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</si>
  <si>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</si>
  <si>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</si>
  <si>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</si>
  <si>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</si>
  <si>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</si>
  <si>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</si>
  <si>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</si>
  <si>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</si>
  <si>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</si>
  <si>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</si>
  <si>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</si>
  <si>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</si>
  <si>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</si>
  <si>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</si>
  <si>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</si>
  <si>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</si>
  <si>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</si>
  <si>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</si>
  <si>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</si>
  <si>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</si>
  <si>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</si>
  <si>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</si>
  <si>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</si>
  <si>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</si>
  <si>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</si>
  <si>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</si>
  <si>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</si>
  <si>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</si>
  <si>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</si>
  <si>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</si>
  <si>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</si>
  <si>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</si>
  <si>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</si>
  <si>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</si>
  <si>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</si>
  <si>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</si>
  <si>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</si>
  <si>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</si>
  <si>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</si>
  <si>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</si>
  <si>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</si>
  <si>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</si>
  <si>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</si>
  <si>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</si>
  <si>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</si>
  <si>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</si>
  <si>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</si>
  <si>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</si>
  <si>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</si>
  <si>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</si>
  <si>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</si>
  <si>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</si>
  <si>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</si>
  <si>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</si>
  <si>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</si>
  <si>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</si>
  <si>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</si>
  <si>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</si>
  <si>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</si>
  <si>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</si>
  <si>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</si>
  <si>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</si>
  <si>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</si>
  <si>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</si>
  <si>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</si>
  <si>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</si>
  <si>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</si>
  <si>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</si>
  <si>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</si>
  <si>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</si>
  <si>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</si>
  <si>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</si>
  <si>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</si>
  <si>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</si>
  <si>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</si>
  <si>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</si>
  <si>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</si>
  <si>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</si>
  <si>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</si>
  <si>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</si>
  <si>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</si>
  <si>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</si>
  <si>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</si>
  <si>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</si>
  <si>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</si>
  <si>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</si>
  <si>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</si>
  <si>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</si>
  <si>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</si>
  <si>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</si>
  <si>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</si>
  <si>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</si>
  <si>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</si>
  <si>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</si>
  <si>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</si>
  <si>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</si>
  <si>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</si>
  <si>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</si>
  <si>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</si>
  <si>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</si>
  <si>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</si>
  <si>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</si>
  <si>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</si>
  <si>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</si>
  <si>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</si>
  <si>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</si>
  <si>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</si>
  <si>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</si>
  <si>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</si>
  <si>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</si>
  <si>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</si>
  <si>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</si>
  <si>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</si>
  <si>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</si>
  <si>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</si>
  <si>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</si>
  <si>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</si>
  <si>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</si>
  <si>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</si>
  <si>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</si>
  <si>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</si>
  <si>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</si>
  <si>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</si>
  <si>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</si>
  <si>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</si>
  <si>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</si>
  <si>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</si>
  <si>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</si>
  <si>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</si>
  <si>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</si>
  <si>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</si>
  <si>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</si>
  <si>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</si>
  <si>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</si>
  <si>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</si>
  <si>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</si>
  <si>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</si>
  <si>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</si>
  <si>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</si>
  <si>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</si>
  <si>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</si>
  <si>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</si>
  <si>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</si>
  <si>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</si>
  <si>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</si>
  <si>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</si>
  <si>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</si>
  <si>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</si>
  <si>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</si>
  <si>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</si>
  <si>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</si>
  <si>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</si>
  <si>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</si>
  <si>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</si>
  <si>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</si>
  <si>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</si>
  <si>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</si>
  <si>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</si>
  <si>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</si>
  <si>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</si>
  <si>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</si>
  <si>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</si>
  <si>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</si>
  <si>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</si>
  <si>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</si>
  <si>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</si>
  <si>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</si>
  <si>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</si>
  <si>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</si>
  <si>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</si>
  <si>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</si>
  <si>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</si>
  <si>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</si>
  <si>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</si>
  <si>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</si>
  <si>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</si>
  <si>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</si>
  <si>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</si>
  <si>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</si>
  <si>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</si>
  <si>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</si>
  <si>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</si>
  <si>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</si>
  <si>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</si>
  <si>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</si>
  <si>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</si>
  <si>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</si>
  <si>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</si>
  <si>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</si>
  <si>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</si>
  <si>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</si>
  <si>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</si>
  <si>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</si>
  <si>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</si>
  <si>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</si>
  <si>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</si>
  <si>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</si>
  <si>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</si>
  <si>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</si>
  <si>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</si>
  <si>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</si>
  <si>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</si>
  <si>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</si>
  <si>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</si>
  <si>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</si>
  <si>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</si>
  <si>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</si>
  <si>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</si>
  <si>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</si>
  <si>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</si>
  <si>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</si>
  <si>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</si>
  <si>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</si>
  <si>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</si>
  <si>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</si>
  <si>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</si>
  <si>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</si>
  <si>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</si>
  <si>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</si>
  <si>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</si>
  <si>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</si>
  <si>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</si>
  <si>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</si>
  <si>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</si>
  <si>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</si>
  <si>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</si>
  <si>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</si>
  <si>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</si>
  <si>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</si>
  <si>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</si>
  <si>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</si>
  <si>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</si>
  <si>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</si>
  <si>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</si>
  <si>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</si>
  <si>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</si>
  <si>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</si>
  <si>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</si>
  <si>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</si>
  <si>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</si>
  <si>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</si>
  <si>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</si>
  <si>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</si>
  <si>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</si>
  <si>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</si>
  <si>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</si>
  <si>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</si>
  <si>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</si>
  <si>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</si>
  <si>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</si>
  <si>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</si>
  <si>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</si>
  <si>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</si>
  <si>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</si>
  <si>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</si>
  <si>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</si>
  <si>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</si>
  <si>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</si>
  <si>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</si>
  <si>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</si>
  <si>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</si>
  <si>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</si>
  <si>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</si>
  <si>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</si>
  <si>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</si>
  <si>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</si>
  <si>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</si>
  <si>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</si>
  <si>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</si>
  <si>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</si>
  <si>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</si>
  <si>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</si>
  <si>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</si>
  <si>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</si>
  <si>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</si>
  <si>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</si>
  <si>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</si>
  <si>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</si>
  <si>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</si>
  <si>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</si>
  <si>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</si>
  <si>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</si>
  <si>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</si>
  <si>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</si>
  <si>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</si>
  <si>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</si>
  <si>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</si>
  <si>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</si>
  <si>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</si>
  <si>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</si>
  <si>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</si>
  <si>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</si>
  <si>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</si>
  <si>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</si>
  <si>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</si>
  <si>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</si>
  <si>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</si>
  <si>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</si>
  <si>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</si>
  <si>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</si>
  <si>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</si>
  <si>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</si>
  <si>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</si>
  <si>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</si>
  <si>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</si>
  <si>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</si>
  <si>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</si>
  <si>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</si>
  <si>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</si>
  <si>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</si>
  <si>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</si>
  <si>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</si>
  <si>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</si>
  <si>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</si>
  <si>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</si>
  <si>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</si>
  <si>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</si>
  <si>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</si>
  <si>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</si>
  <si>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</si>
  <si>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</si>
  <si>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</si>
  <si>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</si>
  <si>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</si>
  <si>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</si>
  <si>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</si>
  <si>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</si>
  <si>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</si>
  <si>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</si>
  <si>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</si>
  <si>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</si>
  <si>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</si>
  <si>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</si>
  <si>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</si>
  <si>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</si>
  <si>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</si>
  <si>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</si>
  <si>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</si>
  <si>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</si>
  <si>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</si>
  <si>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</si>
  <si>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</si>
  <si>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</si>
  <si>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</si>
  <si>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</si>
  <si>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</si>
  <si>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</si>
  <si>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</si>
  <si>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</si>
  <si>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</si>
  <si>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</si>
  <si>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</si>
  <si>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</si>
  <si>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</si>
  <si>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Falta para 100%</t>
  </si>
  <si>
    <t>Total distribuído COM AJUSTE</t>
  </si>
  <si>
    <t>% que falta COM AJUSTE</t>
  </si>
  <si>
    <t>% do total distribuído</t>
  </si>
  <si>
    <t>IBGE</t>
  </si>
  <si>
    <t>MUNICÍPIO</t>
  </si>
  <si>
    <t>IDADE QUE ESTÁ VACINANDO</t>
  </si>
  <si>
    <t>Santana do Livramento</t>
  </si>
  <si>
    <t>Colinas</t>
  </si>
  <si>
    <t>IDADE</t>
  </si>
  <si>
    <t>%</t>
  </si>
  <si>
    <t>Distribuir</t>
  </si>
  <si>
    <t>Total</t>
  </si>
  <si>
    <t>Idade</t>
  </si>
  <si>
    <t>Rótulos de Linha</t>
  </si>
  <si>
    <t>Total Geral</t>
  </si>
  <si>
    <t>Contagem de IDADE</t>
  </si>
  <si>
    <t>Quantidade</t>
  </si>
  <si>
    <t>Doses Coronavac ( monodose) D1 43ª remessa 23.08</t>
  </si>
  <si>
    <t>Total geral</t>
  </si>
  <si>
    <t xml:space="preserve"> PFIZER D1 43ª remessa 23.08</t>
  </si>
  <si>
    <t xml:space="preserve"> Coronavac D1 43ª remessa 23.08</t>
  </si>
  <si>
    <t xml:space="preserve"> Coronavac ( monodose) D1 43ª remessa 23.08</t>
  </si>
  <si>
    <t>Distribuição 43ª remessa</t>
  </si>
  <si>
    <t>Estoque CRS/MUN Pfizer</t>
  </si>
  <si>
    <t>Estoque CRS/MUN Coronavac</t>
  </si>
  <si>
    <t>Total da CEADI Pfizer</t>
  </si>
  <si>
    <t>Total da CEADI Coronavac ( 10 doses e monodose)</t>
  </si>
  <si>
    <t>Total da CEADI Coronavac somente Monodose</t>
  </si>
  <si>
    <t>** 9ª CRS deverá devolver as 480 doses excedentes de Pfizer e 180 doses de Coronavac</t>
  </si>
  <si>
    <t>PFIZER D1 43ª remessa 23.08</t>
  </si>
  <si>
    <t>Doses Coronavac D1 43ª remessa 23.08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</si>
</sst>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center"/>
    </xf>
    <xf numFmtId="0" fontId="5" fillId="0" borderId="0" xfId="0" applyFont="1"/>
    <xf numFmtId="1" fontId="0" fillId="0" borderId="0" xfId="0" applyNumberFormat="1"/>
    <xf numFmtId="0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" fontId="0" fillId="5" borderId="0" xfId="0" applyNumberFormat="1" applyFill="1"/>
    <xf numFmtId="164" fontId="0" fillId="5" borderId="0" xfId="0" applyNumberFormat="1" applyFill="1"/>
    <xf numFmtId="1" fontId="0" fillId="0" borderId="2" xfId="0" applyNumberFormat="1" applyBorder="1"/>
    <xf numFmtId="164" fontId="0" fillId="0" borderId="2" xfId="0" applyNumberFormat="1" applyBorder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2" xfId="0" applyNumberFormat="1" applyBorder="1"/>
    <xf numFmtId="0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3" fontId="3" fillId="5" borderId="0" xfId="0" applyNumberFormat="1" applyFont="1" applyFill="1" applyBorder="1" applyAlignment="1">
      <alignment horizontal="center"/>
    </xf>
    <xf numFmtId="2" fontId="0" fillId="5" borderId="0" xfId="0" applyNumberFormat="1" applyFill="1"/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12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3" fontId="0" fillId="0" borderId="0" xfId="0" applyNumberFormat="1"/>
    <xf numFmtId="2" fontId="1" fillId="8" borderId="8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1" fontId="0" fillId="8" borderId="8" xfId="0" applyNumberFormat="1" applyFill="1" applyBorder="1" applyAlignment="1">
      <alignment horizontal="center" vertical="center"/>
    </xf>
    <xf numFmtId="9" fontId="0" fillId="8" borderId="8" xfId="2" applyFont="1" applyFill="1" applyBorder="1" applyAlignment="1">
      <alignment horizontal="center" vertical="center"/>
    </xf>
    <xf numFmtId="3" fontId="0" fillId="8" borderId="8" xfId="0" applyNumberFormat="1" applyFill="1" applyBorder="1" applyAlignment="1">
      <alignment horizontal="center"/>
    </xf>
    <xf numFmtId="3" fontId="0" fillId="8" borderId="8" xfId="0" applyNumberFormat="1" applyFill="1" applyBorder="1" applyAlignment="1">
      <alignment horizontal="right"/>
    </xf>
    <xf numFmtId="0" fontId="1" fillId="8" borderId="8" xfId="0" applyFont="1" applyFill="1" applyBorder="1" applyAlignment="1">
      <alignment horizontal="center"/>
    </xf>
    <xf numFmtId="3" fontId="1" fillId="8" borderId="8" xfId="0" applyNumberFormat="1" applyFont="1" applyFill="1" applyBorder="1" applyAlignment="1">
      <alignment horizontal="center" vertical="center"/>
    </xf>
    <xf numFmtId="3" fontId="1" fillId="8" borderId="8" xfId="0" applyNumberFormat="1" applyFont="1" applyFill="1" applyBorder="1" applyAlignment="1">
      <alignment horizontal="center"/>
    </xf>
    <xf numFmtId="3" fontId="1" fillId="8" borderId="8" xfId="0" applyNumberFormat="1" applyFont="1" applyFill="1" applyBorder="1"/>
    <xf numFmtId="0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Border="1" applyAlignment="1">
      <alignment horizontal="center"/>
    </xf>
    <xf numFmtId="1" fontId="0" fillId="4" borderId="0" xfId="0" applyNumberFormat="1" applyFill="1"/>
    <xf numFmtId="2" fontId="0" fillId="4" borderId="0" xfId="0" applyNumberFormat="1" applyFill="1"/>
    <xf numFmtId="0" fontId="0" fillId="4" borderId="0" xfId="0" applyFill="1" applyAlignment="1">
      <alignment horizontal="center"/>
    </xf>
    <xf numFmtId="164" fontId="0" fillId="4" borderId="0" xfId="0" applyNumberFormat="1" applyFill="1"/>
    <xf numFmtId="0" fontId="0" fillId="4" borderId="0" xfId="0" applyFill="1"/>
    <xf numFmtId="0" fontId="14" fillId="9" borderId="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horizontal="left"/>
    </xf>
    <xf numFmtId="3" fontId="14" fillId="9" borderId="0" xfId="0" applyNumberFormat="1" applyFont="1" applyFill="1" applyBorder="1" applyAlignment="1">
      <alignment horizontal="center"/>
    </xf>
    <xf numFmtId="1" fontId="13" fillId="9" borderId="0" xfId="0" applyNumberFormat="1" applyFont="1" applyFill="1"/>
    <xf numFmtId="2" fontId="13" fillId="9" borderId="0" xfId="0" applyNumberFormat="1" applyFont="1" applyFill="1"/>
    <xf numFmtId="0" fontId="13" fillId="9" borderId="0" xfId="0" applyFont="1" applyFill="1" applyAlignment="1">
      <alignment horizontal="center"/>
    </xf>
    <xf numFmtId="164" fontId="13" fillId="9" borderId="0" xfId="0" applyNumberFormat="1" applyFont="1" applyFill="1"/>
    <xf numFmtId="0" fontId="13" fillId="9" borderId="0" xfId="0" applyFont="1" applyFill="1"/>
    <xf numFmtId="0" fontId="0" fillId="0" borderId="0" xfId="0" applyAlignment="1">
      <alignment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0" fontId="1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left"/>
    </xf>
    <xf numFmtId="0" fontId="1" fillId="12" borderId="1" xfId="0" applyNumberFormat="1" applyFont="1" applyFill="1" applyBorder="1" applyAlignment="1">
      <alignment horizontal="center"/>
    </xf>
    <xf numFmtId="0" fontId="1" fillId="10" borderId="1" xfId="0" applyFont="1" applyFill="1" applyBorder="1"/>
    <xf numFmtId="0" fontId="1" fillId="13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Separador de milhares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[distribuição 43ª remessa.xlsx]Grafico!Tabela dinâmica1</c:name>
    <c:fmtId val="0"/>
  </c:pivotSource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Grafico!$B$1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</c:dLbls>
          <c:cat>
            <c:strRef>
              <c:f>Grafico!$A$2:$A$10</c:f>
              <c:strCache>
                <c:ptCount val="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</c:strCache>
            </c:strRef>
          </c:cat>
          <c:val>
            <c:numRef>
              <c:f>Grafico!$B$2:$B$10</c:f>
              <c:numCache>
                <c:formatCode>General</c:formatCode>
                <c:ptCount val="8"/>
                <c:pt idx="0">
                  <c:v>205</c:v>
                </c:pt>
                <c:pt idx="1">
                  <c:v>26</c:v>
                </c:pt>
                <c:pt idx="2">
                  <c:v>49</c:v>
                </c:pt>
                <c:pt idx="3">
                  <c:v>28</c:v>
                </c:pt>
                <c:pt idx="4">
                  <c:v>26</c:v>
                </c:pt>
                <c:pt idx="5">
                  <c:v>18</c:v>
                </c:pt>
                <c:pt idx="6">
                  <c:v>11</c:v>
                </c:pt>
                <c:pt idx="7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E0-43D8-950F-0A658D6D0D9B}"/>
            </c:ext>
          </c:extLst>
        </c:ser>
        <c:gapWidth val="219"/>
        <c:overlap val="-27"/>
        <c:axId val="105648512"/>
        <c:axId val="105650432"/>
      </c:barChart>
      <c:catAx>
        <c:axId val="1056485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650432"/>
        <c:crosses val="autoZero"/>
        <c:auto val="1"/>
        <c:lblAlgn val="ctr"/>
        <c:lblOffset val="100"/>
      </c:catAx>
      <c:valAx>
        <c:axId val="1056504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64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0</xdr:row>
      <xdr:rowOff>139700</xdr:rowOff>
    </xdr:from>
    <xdr:to>
      <xdr:col>10</xdr:col>
      <xdr:colOff>491435</xdr:colOff>
      <xdr:row>20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icio Reckziegel" refreshedDate="44431.763203125003" createdVersion="6" refreshedVersion="6" minRefreshableVersion="3" recordCount="372">
  <cacheSource type="worksheet">
    <worksheetSource ref="A12:L384" sheet="FALTA PARA COMPLETAR 100%"/>
  </cacheSource>
  <cacheFields count="11">
    <cacheField name=" CODIGO MUNICÍPIO" numFmtId="0">
      <sharedItems containsSemiMixedTypes="0" containsString="0" containsNumber="1" containsInteger="1" minValue="430005" maxValue="432380"/>
    </cacheField>
    <cacheField name="MUNICÍPIOS" numFmtId="0">
      <sharedItems/>
    </cacheField>
    <cacheField name="UF" numFmtId="3">
      <sharedItems/>
    </cacheField>
    <cacheField name="CRS" numFmtId="3">
      <sharedItems containsSemiMixedTypes="0" containsString="0" containsNumber="1" containsInteger="1" minValue="1" maxValue="18"/>
    </cacheField>
    <cacheField name="Falta para 100%" numFmtId="1">
      <sharedItems containsSemiMixedTypes="0" containsString="0" containsNumber="1" minValue="39" maxValue="156519"/>
    </cacheField>
    <cacheField name="%" numFmtId="2">
      <sharedItems containsSemiMixedTypes="0" containsString="0" containsNumber="1" minValue="0.05" maxValue="0.35"/>
    </cacheField>
    <cacheField name="Distribuir" numFmtId="1">
      <sharedItems containsSemiMixedTypes="0" containsString="0" containsNumber="1" minValue="1.9500000000000002" maxValue="13279.2"/>
    </cacheField>
    <cacheField name="Total distribuído COM AJUSTE" numFmtId="1">
      <sharedItems containsSemiMixedTypes="0" containsString="0" containsNumber="1" minValue="921" maxValue="996942"/>
    </cacheField>
    <cacheField name="% do total distribuído" numFmtId="2">
      <sharedItems containsSemiMixedTypes="0" containsString="0" containsNumber="1" minValue="74.12366637808141" maxValue="97.516012481524058"/>
    </cacheField>
    <cacheField name="% que falta COM AJUSTE" numFmtId="164">
      <sharedItems containsSemiMixedTypes="0" containsString="0" containsNumber="1" minValue="2.1948122619263559" maxValue="30.72599696147395"/>
    </cacheField>
    <cacheField name="IDADE" numFmtId="0">
      <sharedItems containsSemiMixedTypes="0" containsString="0" containsNumber="1" containsInteger="1" minValue="18" maxValue="25" count="8">
        <n v="25"/>
        <n v="24"/>
        <n v="23"/>
        <n v="22"/>
        <n v="21"/>
        <n v="20"/>
        <n v="19"/>
        <n v="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2">
  <r>
    <n v="430055"/>
    <s v="Alto Alegre"/>
    <s v="RS"/>
    <n v="6"/>
    <n v="172"/>
    <n v="0.35"/>
    <n v="60.199999999999996"/>
    <n v="1134"/>
    <n v="84.880239520958085"/>
    <n v="15.167548500881834"/>
    <x v="0"/>
  </r>
  <r>
    <n v="430642"/>
    <s v="Dois Irmãos das Missões"/>
    <s v="RS"/>
    <n v="15"/>
    <n v="174"/>
    <n v="0.35"/>
    <n v="60.9"/>
    <n v="1356"/>
    <n v="86.92307692307692"/>
    <n v="12.831858407079647"/>
    <x v="0"/>
  </r>
  <r>
    <n v="431113"/>
    <s v="Jari"/>
    <s v="RS"/>
    <n v="4"/>
    <n v="413"/>
    <n v="0.35"/>
    <n v="144.54999999999998"/>
    <n v="2333"/>
    <n v="83.143264433357089"/>
    <n v="17.702528932704674"/>
    <x v="0"/>
  </r>
  <r>
    <n v="431170"/>
    <s v="Machadinho"/>
    <s v="RS"/>
    <n v="6"/>
    <n v="599"/>
    <n v="0.35"/>
    <n v="209.64999999999998"/>
    <n v="3596"/>
    <n v="84.038326711848569"/>
    <n v="16.657397107897665"/>
    <x v="0"/>
  </r>
  <r>
    <n v="431514"/>
    <s v="Presidente Lucena"/>
    <s v="RS"/>
    <n v="1"/>
    <n v="343"/>
    <n v="0.35"/>
    <n v="120.05"/>
    <n v="2001"/>
    <n v="83.444537114261891"/>
    <n v="17.141429285357322"/>
    <x v="0"/>
  </r>
  <r>
    <n v="431532"/>
    <s v="Quevedos"/>
    <s v="RS"/>
    <n v="4"/>
    <n v="283"/>
    <n v="0.35"/>
    <n v="99.05"/>
    <n v="1890"/>
    <n v="85.327313769751683"/>
    <n v="14.973544973544971"/>
    <x v="0"/>
  </r>
  <r>
    <n v="431555"/>
    <s v="Rio dos Índios"/>
    <s v="RS"/>
    <n v="11"/>
    <n v="230.20959210470983"/>
    <n v="0.35"/>
    <n v="80.573357236648434"/>
    <n v="1947.7904078952902"/>
    <n v="87.976079850735772"/>
    <n v="11.819012516519461"/>
    <x v="0"/>
  </r>
  <r>
    <n v="431660"/>
    <s v="Sananduva"/>
    <s v="RS"/>
    <n v="6"/>
    <n v="2399.0599999999995"/>
    <n v="0.35"/>
    <n v="839.67099999999982"/>
    <n v="10637.94"/>
    <n v="79.583601406448722"/>
    <n v="22.551922646677827"/>
    <x v="0"/>
  </r>
  <r>
    <n v="432330"/>
    <s v="Vila Flores"/>
    <s v="RS"/>
    <n v="5"/>
    <n v="496"/>
    <n v="0.35"/>
    <n v="173.6"/>
    <n v="2316"/>
    <n v="80.305131761442439"/>
    <n v="21.416234887737478"/>
    <x v="0"/>
  </r>
  <r>
    <n v="430258"/>
    <s v="Bozano"/>
    <s v="RS"/>
    <n v="17"/>
    <n v="232"/>
    <n v="0.3"/>
    <n v="69.599999999999994"/>
    <n v="1463"/>
    <n v="84.51761987290584"/>
    <n v="15.857826384142173"/>
    <x v="1"/>
  </r>
  <r>
    <n v="430637"/>
    <s v="Dilermando de Aguiar"/>
    <s v="RS"/>
    <n v="4"/>
    <n v="283"/>
    <n v="0.3"/>
    <n v="84.899999999999991"/>
    <n v="2079"/>
    <n v="86.480865224625632"/>
    <n v="13.612313612313612"/>
    <x v="1"/>
  </r>
  <r>
    <n v="430690"/>
    <s v="Encruzilhada do Sul"/>
    <s v="RS"/>
    <n v="8"/>
    <n v="3364"/>
    <n v="0.3"/>
    <n v="1009.1999999999999"/>
    <n v="16225"/>
    <n v="80.918657423569897"/>
    <n v="20.733436055469951"/>
    <x v="1"/>
  </r>
  <r>
    <n v="430940"/>
    <s v="Guaporé"/>
    <s v="RS"/>
    <n v="5"/>
    <n v="3698"/>
    <n v="0.3"/>
    <n v="1109.3999999999999"/>
    <n v="16484"/>
    <n v="79.663638121012951"/>
    <n v="22.433875272991994"/>
    <x v="1"/>
  </r>
  <r>
    <n v="430970"/>
    <s v="Humaitá"/>
    <s v="RS"/>
    <n v="17"/>
    <n v="557"/>
    <n v="0.3"/>
    <n v="167.1"/>
    <n v="3244"/>
    <n v="83.629801495230723"/>
    <n v="17.170160295930952"/>
    <x v="1"/>
  </r>
  <r>
    <n v="431215"/>
    <s v="Mato Leitão"/>
    <s v="RS"/>
    <n v="13"/>
    <n v="505"/>
    <n v="0.3"/>
    <n v="151.5"/>
    <n v="3119"/>
    <n v="84.388528138528144"/>
    <n v="16.191086886822699"/>
    <x v="1"/>
  </r>
  <r>
    <n v="431400"/>
    <s v="Paraí"/>
    <s v="RS"/>
    <n v="5"/>
    <n v="1228.5"/>
    <n v="0.3"/>
    <n v="368.55"/>
    <n v="4863.5"/>
    <n v="77.617299712735402"/>
    <n v="25.259586717384604"/>
    <x v="1"/>
  </r>
  <r>
    <n v="431720"/>
    <s v="Santa Rosa"/>
    <s v="RS"/>
    <n v="14"/>
    <n v="9062"/>
    <n v="0.3"/>
    <n v="2718.6"/>
    <n v="47956"/>
    <n v="82.322243966079583"/>
    <n v="18.896488447743764"/>
    <x v="1"/>
  </r>
  <r>
    <n v="431740"/>
    <s v="Santiago"/>
    <s v="RS"/>
    <n v="4"/>
    <n v="4137"/>
    <n v="0.3"/>
    <n v="1241.0999999999999"/>
    <n v="34703"/>
    <n v="88.069739112780425"/>
    <n v="11.921159553929055"/>
    <x v="1"/>
  </r>
  <r>
    <n v="431810"/>
    <s v="São Francisco de Assis"/>
    <s v="RS"/>
    <n v="4"/>
    <n v="2414"/>
    <n v="0.3"/>
    <n v="724.19999999999993"/>
    <n v="12078"/>
    <n v="81.454005934718097"/>
    <n v="19.98675277363802"/>
    <x v="1"/>
  </r>
  <r>
    <n v="432149"/>
    <s v="Toropi"/>
    <s v="RS"/>
    <n v="4"/>
    <n v="316"/>
    <n v="0.3"/>
    <n v="94.8"/>
    <n v="1986"/>
    <n v="84.510638297872347"/>
    <n v="15.911379657603222"/>
    <x v="1"/>
  </r>
  <r>
    <n v="430050"/>
    <s v="Alpestre"/>
    <s v="RS"/>
    <n v="2"/>
    <n v="648"/>
    <n v="0.25"/>
    <n v="162"/>
    <n v="4274"/>
    <n v="85.173375846950975"/>
    <n v="15.161441272812354"/>
    <x v="2"/>
  </r>
  <r>
    <n v="430085"/>
    <s v="Arambaré"/>
    <s v="RS"/>
    <n v="1"/>
    <n v="207"/>
    <n v="0.25"/>
    <n v="51.75"/>
    <n v="2657"/>
    <n v="91.810642709053212"/>
    <n v="7.7907414377117057"/>
    <x v="2"/>
  </r>
  <r>
    <n v="430587"/>
    <s v="Coronel Barros"/>
    <s v="RS"/>
    <n v="17"/>
    <n v="279"/>
    <n v="0.25"/>
    <n v="69.75"/>
    <n v="1765"/>
    <n v="84.611697027804411"/>
    <n v="15.807365439093484"/>
    <x v="2"/>
  </r>
  <r>
    <n v="430693"/>
    <s v="Entre-Ijuís"/>
    <s v="RS"/>
    <n v="12"/>
    <n v="1029"/>
    <n v="0.25"/>
    <n v="257.25"/>
    <n v="5591"/>
    <n v="82.658190419869896"/>
    <n v="18.404578787336792"/>
    <x v="2"/>
  </r>
  <r>
    <n v="430825"/>
    <s v="Floriano Peixoto"/>
    <s v="RS"/>
    <n v="11"/>
    <n v="199.1796503754656"/>
    <n v="0.25"/>
    <n v="49.7949125938664"/>
    <n v="1287.8203496245344"/>
    <n v="84.892574134774847"/>
    <n v="15.466415826829936"/>
    <x v="2"/>
  </r>
  <r>
    <n v="431090"/>
    <s v="Jacutinga"/>
    <s v="RS"/>
    <n v="11"/>
    <n v="460.05091885863476"/>
    <n v="0.25"/>
    <n v="115.01272971465869"/>
    <n v="2439.9490811413652"/>
    <n v="82.26396092856929"/>
    <n v="18.854939326989197"/>
    <x v="2"/>
  </r>
  <r>
    <n v="431198"/>
    <s v="Mariana Pimentel"/>
    <s v="RS"/>
    <n v="1"/>
    <n v="476"/>
    <n v="0.25"/>
    <n v="119"/>
    <n v="2615"/>
    <n v="82.674675940562764"/>
    <n v="18.20267686424474"/>
    <x v="2"/>
  </r>
  <r>
    <n v="431280"/>
    <s v="Nova Araçá"/>
    <s v="RS"/>
    <n v="5"/>
    <n v="614"/>
    <n v="0.25"/>
    <n v="153.5"/>
    <n v="3258"/>
    <n v="82.355915065722954"/>
    <n v="18.845917740945364"/>
    <x v="2"/>
  </r>
  <r>
    <n v="431303"/>
    <s v="Nova Esperança do Sul"/>
    <s v="RS"/>
    <n v="4"/>
    <n v="693"/>
    <n v="0.25"/>
    <n v="173.25"/>
    <n v="3584"/>
    <n v="81.957466270294987"/>
    <n v="19.3359375"/>
    <x v="2"/>
  </r>
  <r>
    <n v="431330"/>
    <s v="Nova Prata"/>
    <s v="RS"/>
    <n v="5"/>
    <n v="3992"/>
    <n v="0.25"/>
    <n v="998"/>
    <n v="17302"/>
    <n v="79.221611721611723"/>
    <n v="23.072477170269334"/>
    <x v="2"/>
  </r>
  <r>
    <n v="431333"/>
    <s v="Nova Ramada"/>
    <s v="RS"/>
    <n v="17"/>
    <n v="216"/>
    <n v="0.25"/>
    <n v="54"/>
    <n v="1562"/>
    <n v="86.108048511576627"/>
    <n v="13.828425096030731"/>
    <x v="2"/>
  </r>
  <r>
    <n v="431335"/>
    <s v="Nova Roma do Sul"/>
    <s v="RS"/>
    <n v="5"/>
    <n v="514"/>
    <n v="0.25"/>
    <n v="128.5"/>
    <n v="2453"/>
    <n v="80.558292282430216"/>
    <n v="20.953933958418265"/>
    <x v="2"/>
  </r>
  <r>
    <n v="431590"/>
    <s v="Rodeio Bonito"/>
    <s v="RS"/>
    <n v="2"/>
    <n v="694"/>
    <n v="0.25"/>
    <n v="173.5"/>
    <n v="3917"/>
    <n v="83.110545300233397"/>
    <n v="17.717641051825375"/>
    <x v="2"/>
  </r>
  <r>
    <n v="431844"/>
    <s v="São Jorge"/>
    <s v="RS"/>
    <n v="5"/>
    <n v="421"/>
    <n v="0.25"/>
    <n v="105.25"/>
    <n v="1826"/>
    <n v="79.150411790203719"/>
    <n v="23.055859802847756"/>
    <x v="2"/>
  </r>
  <r>
    <n v="431890"/>
    <s v="São Luiz Gonzaga"/>
    <s v="RS"/>
    <n v="12"/>
    <n v="3440"/>
    <n v="0.25"/>
    <n v="860"/>
    <n v="22409"/>
    <n v="85.130874140485503"/>
    <n v="15.350975054665536"/>
    <x v="2"/>
  </r>
  <r>
    <n v="431900"/>
    <s v="São Marcos"/>
    <s v="RS"/>
    <n v="5"/>
    <n v="3216"/>
    <n v="0.25"/>
    <n v="804"/>
    <n v="13736"/>
    <n v="78.987924094307076"/>
    <n v="23.412929528246941"/>
    <x v="2"/>
  </r>
  <r>
    <n v="431971"/>
    <s v="São Valentim do Sul"/>
    <s v="RS"/>
    <n v="16"/>
    <n v="259"/>
    <n v="0.25"/>
    <n v="64.75"/>
    <n v="1618"/>
    <n v="84.314747264200108"/>
    <n v="16.00741656365884"/>
    <x v="2"/>
  </r>
  <r>
    <n v="432335"/>
    <s v="Vila Lângaro"/>
    <s v="RS"/>
    <n v="6"/>
    <n v="258"/>
    <n v="0.25"/>
    <n v="64.5"/>
    <n v="1445"/>
    <n v="82.808022922636098"/>
    <n v="17.854671280276815"/>
    <x v="2"/>
  </r>
  <r>
    <n v="430010"/>
    <s v="Agudo"/>
    <s v="RS"/>
    <n v="4"/>
    <n v="2413"/>
    <n v="0.25"/>
    <n v="603.25"/>
    <n v="10542"/>
    <n v="79.406447725218442"/>
    <n v="22.8893948017454"/>
    <x v="3"/>
  </r>
  <r>
    <n v="430057"/>
    <s v="Alto Feliz"/>
    <s v="RS"/>
    <n v="5"/>
    <n v="298"/>
    <n v="0.25"/>
    <n v="74.5"/>
    <n v="2196"/>
    <n v="86.593059936908517"/>
    <n v="13.570127504553733"/>
    <x v="3"/>
  </r>
  <r>
    <n v="430080"/>
    <s v="Antônio Prado"/>
    <s v="RS"/>
    <n v="5"/>
    <n v="1749"/>
    <n v="0.25"/>
    <n v="437.25"/>
    <n v="8867"/>
    <n v="81.678334561532793"/>
    <n v="19.724822375098679"/>
    <x v="3"/>
  </r>
  <r>
    <n v="430090"/>
    <s v="Aratiba"/>
    <s v="RS"/>
    <n v="11"/>
    <n v="767.71860150186239"/>
    <n v="0.25"/>
    <n v="191.9296503754656"/>
    <n v="4494.2813984981376"/>
    <n v="83.692391033484867"/>
    <n v="17.08212133219812"/>
    <x v="3"/>
  </r>
  <r>
    <n v="430130"/>
    <s v="Arroio Grande"/>
    <s v="RS"/>
    <n v="3"/>
    <n v="2589"/>
    <n v="0.25"/>
    <n v="647.25"/>
    <n v="11186"/>
    <n v="79.170500389270288"/>
    <n v="23.145002681923835"/>
    <x v="3"/>
  </r>
  <r>
    <n v="430355"/>
    <s v="Camargo"/>
    <s v="RS"/>
    <n v="6"/>
    <n v="276"/>
    <n v="0.25"/>
    <n v="69"/>
    <n v="1929"/>
    <n v="85.847797062750331"/>
    <n v="14.307931570762053"/>
    <x v="3"/>
  </r>
  <r>
    <n v="430410"/>
    <s v="Campos Borges"/>
    <s v="RS"/>
    <n v="6"/>
    <n v="367"/>
    <n v="0.25"/>
    <n v="91.75"/>
    <n v="2290"/>
    <n v="84.470675027665067"/>
    <n v="16.026200873362445"/>
    <x v="3"/>
  </r>
  <r>
    <n v="430605"/>
    <s v="Cristal"/>
    <s v="RS"/>
    <n v="3"/>
    <n v="1096"/>
    <n v="0.25"/>
    <n v="274"/>
    <n v="4886"/>
    <n v="79.602476376669927"/>
    <n v="22.431436758084324"/>
    <x v="3"/>
  </r>
  <r>
    <n v="430635"/>
    <s v="Dezesseis de Novembro"/>
    <s v="RS"/>
    <n v="12"/>
    <n v="270"/>
    <n v="0.25"/>
    <n v="67.5"/>
    <n v="1713"/>
    <n v="84.592592592592595"/>
    <n v="15.761821366024517"/>
    <x v="3"/>
  </r>
  <r>
    <n v="430705"/>
    <s v="Ernestina"/>
    <s v="RS"/>
    <n v="6"/>
    <n v="319.49610499203163"/>
    <n v="0.25"/>
    <n v="79.874026248007908"/>
    <n v="2146.5038950079684"/>
    <n v="85.382016507874638"/>
    <n v="14.884487549035899"/>
    <x v="3"/>
  </r>
  <r>
    <n v="430770"/>
    <s v="Esteio"/>
    <s v="RS"/>
    <n v="1"/>
    <n v="11992"/>
    <n v="0.25"/>
    <n v="2998"/>
    <n v="50592"/>
    <n v="78.78410365018064"/>
    <n v="23.703352308665401"/>
    <x v="3"/>
  </r>
  <r>
    <n v="430786"/>
    <s v="Fagundes Varela"/>
    <s v="RS"/>
    <n v="5"/>
    <n v="397"/>
    <n v="0.25"/>
    <n v="99.25"/>
    <n v="1805"/>
    <n v="79.796640141467719"/>
    <n v="21.994459833795013"/>
    <x v="3"/>
  </r>
  <r>
    <n v="430885"/>
    <s v="Gentil"/>
    <s v="RS"/>
    <n v="6"/>
    <n v="128"/>
    <n v="0.25"/>
    <n v="32"/>
    <n v="1134"/>
    <n v="88.180404354587864"/>
    <n v="11.28747795414462"/>
    <x v="3"/>
  </r>
  <r>
    <n v="431120"/>
    <s v="Júlio de Castilhos"/>
    <s v="RS"/>
    <n v="4"/>
    <n v="2501"/>
    <n v="0.25"/>
    <n v="625.25"/>
    <n v="11862"/>
    <n v="80.666439986399183"/>
    <n v="21.084134210082617"/>
    <x v="3"/>
  </r>
  <r>
    <n v="431217"/>
    <s v="Mato Queimado"/>
    <s v="RS"/>
    <n v="12"/>
    <n v="147"/>
    <n v="0.25"/>
    <n v="36.75"/>
    <n v="1213"/>
    <n v="92.313546423135463"/>
    <n v="12.118713932399011"/>
    <x v="3"/>
  </r>
  <r>
    <n v="431261"/>
    <s v="Muitos Capões"/>
    <s v="RS"/>
    <n v="5"/>
    <n v="301"/>
    <n v="0.25"/>
    <n v="75.25"/>
    <n v="1996"/>
    <n v="85.117270788912577"/>
    <n v="15.080160320641284"/>
    <x v="3"/>
  </r>
  <r>
    <n v="431295"/>
    <s v="Nova Boa Vista"/>
    <s v="RS"/>
    <n v="15"/>
    <n v="210"/>
    <n v="0.25"/>
    <n v="52.5"/>
    <n v="1265"/>
    <n v="83.71939113170086"/>
    <n v="16.600790513833992"/>
    <x v="3"/>
  </r>
  <r>
    <n v="431680"/>
    <s v="Santa Cruz do Sul"/>
    <s v="RS"/>
    <n v="13"/>
    <n v="15397"/>
    <n v="0.25"/>
    <n v="3849.25"/>
    <n v="86714"/>
    <n v="83.214816947363374"/>
    <n v="17.756071683926471"/>
    <x v="3"/>
  </r>
  <r>
    <n v="431915"/>
    <s v="São Miguel das Missões"/>
    <s v="RS"/>
    <n v="12"/>
    <n v="1054"/>
    <n v="0.25"/>
    <n v="263.5"/>
    <n v="4887"/>
    <n v="80.233130848793294"/>
    <n v="21.567423777368528"/>
    <x v="3"/>
  </r>
  <r>
    <n v="431940"/>
    <s v="São Pedro do Sul"/>
    <s v="RS"/>
    <n v="4"/>
    <n v="2039"/>
    <n v="0.25"/>
    <n v="509.75"/>
    <n v="10816"/>
    <n v="82.332343761893895"/>
    <n v="18.851701183431953"/>
    <x v="3"/>
  </r>
  <r>
    <n v="432065"/>
    <s v="Silveira Martins"/>
    <s v="RS"/>
    <n v="4"/>
    <n v="228"/>
    <n v="0.25"/>
    <n v="57"/>
    <n v="1679"/>
    <n v="86.412763767370052"/>
    <n v="13.579511614055987"/>
    <x v="3"/>
  </r>
  <r>
    <n v="432163"/>
    <s v="Três Arroios"/>
    <s v="RS"/>
    <n v="11"/>
    <n v="307.0060062647683"/>
    <n v="0.25"/>
    <n v="76.751501566192076"/>
    <n v="1943.9939937352317"/>
    <n v="84.558242441723863"/>
    <n v="15.792538827492999"/>
    <x v="3"/>
  </r>
  <r>
    <n v="432183"/>
    <s v="Três Forquilhas"/>
    <s v="RS"/>
    <n v="18"/>
    <n v="169"/>
    <n v="0.25"/>
    <n v="42.25"/>
    <n v="1925"/>
    <n v="90.630885122410547"/>
    <n v="8.779220779220779"/>
    <x v="3"/>
  </r>
  <r>
    <n v="432225"/>
    <s v="Tupandi"/>
    <s v="RS"/>
    <n v="1"/>
    <n v="520"/>
    <n v="0.25"/>
    <n v="130"/>
    <n v="3199"/>
    <n v="84.384067528356638"/>
    <n v="16.255079712410129"/>
    <x v="3"/>
  </r>
  <r>
    <n v="432230"/>
    <s v="Tuparendi"/>
    <s v="RS"/>
    <n v="14"/>
    <n v="853"/>
    <n v="0.25"/>
    <n v="213.25"/>
    <n v="5803"/>
    <n v="85.640495867768593"/>
    <n v="14.6992934688954"/>
    <x v="3"/>
  </r>
  <r>
    <n v="432254"/>
    <s v="Vale Real"/>
    <s v="RS"/>
    <n v="5"/>
    <n v="840"/>
    <n v="0.25"/>
    <n v="210"/>
    <n v="3704"/>
    <n v="79.416809605488851"/>
    <n v="22.678185745140389"/>
    <x v="3"/>
  </r>
  <r>
    <n v="430020"/>
    <s v="Ajuricaba"/>
    <s v="RS"/>
    <n v="17"/>
    <n v="769"/>
    <n v="0.2"/>
    <n v="153.80000000000001"/>
    <n v="4800"/>
    <n v="84.551699841465563"/>
    <n v="16.020833333333336"/>
    <x v="4"/>
  </r>
  <r>
    <n v="430087"/>
    <s v="Araricá"/>
    <s v="RS"/>
    <n v="1"/>
    <n v="292"/>
    <n v="0.2"/>
    <n v="58.400000000000006"/>
    <n v="4078"/>
    <n v="92.429737080689037"/>
    <n v="7.1603727317312407"/>
    <x v="4"/>
  </r>
  <r>
    <n v="430100"/>
    <s v="Arroio do Meio"/>
    <s v="RS"/>
    <n v="16"/>
    <n v="2943.67"/>
    <n v="0.2"/>
    <n v="588.73400000000004"/>
    <n v="13741.33"/>
    <n v="80.419792824954641"/>
    <n v="21.422016646132509"/>
    <x v="4"/>
  </r>
  <r>
    <n v="430150"/>
    <s v="Augusto Pestana"/>
    <s v="RS"/>
    <n v="17"/>
    <n v="713"/>
    <n v="0.2"/>
    <n v="142.6"/>
    <n v="4764"/>
    <n v="85.391647248610852"/>
    <n v="14.966414777497903"/>
    <x v="4"/>
  </r>
  <r>
    <n v="430190"/>
    <s v="Barra do Ribeiro"/>
    <s v="RS"/>
    <n v="1"/>
    <n v="1706"/>
    <n v="0.2"/>
    <n v="341.20000000000005"/>
    <n v="8480"/>
    <n v="81.381957773512482"/>
    <n v="20.117924528301888"/>
    <x v="4"/>
  </r>
  <r>
    <n v="430215"/>
    <s v="Boa Vista das Missões"/>
    <s v="RS"/>
    <n v="15"/>
    <n v="302"/>
    <n v="0.2"/>
    <n v="60.400000000000006"/>
    <n v="1302"/>
    <n v="78.813559322033896"/>
    <n v="23.195084485407065"/>
    <x v="4"/>
  </r>
  <r>
    <n v="430400"/>
    <s v="Campo Novo"/>
    <s v="RS"/>
    <n v="17"/>
    <n v="543"/>
    <n v="0.2"/>
    <n v="108.60000000000001"/>
    <n v="2956"/>
    <n v="82.639083030472463"/>
    <n v="18.369418132611635"/>
    <x v="4"/>
  </r>
  <r>
    <n v="430440"/>
    <s v="Canela"/>
    <s v="RS"/>
    <n v="5"/>
    <n v="5522"/>
    <n v="0.2"/>
    <n v="1104.4000000000001"/>
    <n v="30105"/>
    <n v="89.033803566675545"/>
    <n v="18.342468028566682"/>
    <x v="4"/>
  </r>
  <r>
    <n v="430467"/>
    <s v="Capivari do Sul"/>
    <s v="RS"/>
    <n v="18"/>
    <n v="558"/>
    <n v="0.2"/>
    <n v="111.60000000000001"/>
    <n v="2958"/>
    <n v="82.30383973288815"/>
    <n v="18.864097363083165"/>
    <x v="4"/>
  </r>
  <r>
    <n v="430490"/>
    <s v="Casca"/>
    <s v="RS"/>
    <n v="6"/>
    <n v="1256.8000000000002"/>
    <n v="0.2"/>
    <n v="251.36000000000004"/>
    <n v="6100.2"/>
    <n v="81.001195060416947"/>
    <n v="20.602603193337927"/>
    <x v="4"/>
  </r>
  <r>
    <n v="430640"/>
    <s v="Dois Irmãos"/>
    <s v="RS"/>
    <n v="1"/>
    <n v="4767"/>
    <n v="0.2"/>
    <n v="953.40000000000009"/>
    <n v="20572"/>
    <n v="79.144385026737979"/>
    <n v="23.172272992416879"/>
    <x v="4"/>
  </r>
  <r>
    <n v="430860"/>
    <s v="Garibaldi"/>
    <s v="RS"/>
    <n v="5"/>
    <n v="4894"/>
    <n v="0.2"/>
    <n v="978.80000000000007"/>
    <n v="23350"/>
    <n v="80.751141236685569"/>
    <n v="20.9593147751606"/>
    <x v="4"/>
  </r>
  <r>
    <n v="430955"/>
    <s v="Harmonia"/>
    <s v="RS"/>
    <n v="1"/>
    <n v="621"/>
    <n v="0.2"/>
    <n v="124.2"/>
    <n v="3237"/>
    <n v="81.99088145896657"/>
    <n v="19.184430027803522"/>
    <x v="4"/>
  </r>
  <r>
    <n v="430975"/>
    <s v="Ibarama"/>
    <s v="RS"/>
    <n v="8"/>
    <n v="483"/>
    <n v="0.2"/>
    <n v="96.600000000000009"/>
    <n v="2777"/>
    <n v="85.131820968730835"/>
    <n v="17.392870003601008"/>
    <x v="4"/>
  </r>
  <r>
    <n v="431010"/>
    <s v="Igrejinha"/>
    <s v="RS"/>
    <n v="1"/>
    <n v="5205"/>
    <n v="0.2"/>
    <n v="1041"/>
    <n v="22133"/>
    <n v="78.899900185370029"/>
    <n v="23.516920435548727"/>
    <x v="4"/>
  </r>
  <r>
    <n v="431020"/>
    <s v="Ijuí"/>
    <s v="RS"/>
    <n v="17"/>
    <n v="7890"/>
    <n v="0.2"/>
    <n v="1578"/>
    <n v="57412"/>
    <n v="86.487300774306291"/>
    <n v="13.742771546018254"/>
    <x v="4"/>
  </r>
  <r>
    <n v="431173"/>
    <s v="Mampituba"/>
    <s v="RS"/>
    <n v="18"/>
    <n v="127"/>
    <n v="0.2"/>
    <n v="25.400000000000002"/>
    <n v="2145"/>
    <n v="93.668122270742359"/>
    <n v="5.9207459207459205"/>
    <x v="4"/>
  </r>
  <r>
    <n v="431410"/>
    <s v="Passo Fundo"/>
    <s v="RS"/>
    <n v="6"/>
    <n v="22864"/>
    <n v="0.2"/>
    <n v="4572.8"/>
    <n v="130250"/>
    <n v="83.371738740814706"/>
    <n v="17.553934740882919"/>
    <x v="4"/>
  </r>
  <r>
    <n v="431535"/>
    <s v="Quinze de Novembro"/>
    <s v="RS"/>
    <n v="9"/>
    <n v="468"/>
    <n v="0.2"/>
    <n v="93.600000000000009"/>
    <n v="2495"/>
    <n v="82.370419280290534"/>
    <n v="18.757515030060119"/>
    <x v="4"/>
  </r>
  <r>
    <n v="431775"/>
    <s v="Santo Antônio do Planalto"/>
    <s v="RS"/>
    <n v="6"/>
    <n v="256"/>
    <n v="0.2"/>
    <n v="51.2"/>
    <n v="1339"/>
    <n v="81.79596823457544"/>
    <n v="19.118745332337568"/>
    <x v="4"/>
  </r>
  <r>
    <n v="431880"/>
    <s v="São Lourenço do Sul"/>
    <s v="RS"/>
    <n v="3"/>
    <n v="4854"/>
    <n v="0.2"/>
    <n v="970.80000000000007"/>
    <n v="29473"/>
    <n v="84.225416511873803"/>
    <n v="16.4693108947172"/>
    <x v="4"/>
  </r>
  <r>
    <n v="432050"/>
    <s v="Sertão"/>
    <s v="RS"/>
    <n v="6"/>
    <n v="387.07999999999993"/>
    <n v="0.2"/>
    <n v="77.415999999999997"/>
    <n v="4025.92"/>
    <n v="90.004918399284591"/>
    <n v="9.6146967649630373"/>
    <x v="4"/>
  </r>
  <r>
    <n v="432055"/>
    <s v="Sertão Santana"/>
    <s v="RS"/>
    <n v="1"/>
    <n v="883"/>
    <n v="0.2"/>
    <n v="176.60000000000002"/>
    <n v="4077"/>
    <n v="80.16122689736531"/>
    <n v="21.658081922982586"/>
    <x v="4"/>
  </r>
  <r>
    <n v="432100"/>
    <s v="Tapera"/>
    <s v="RS"/>
    <n v="6"/>
    <n v="1138.7799999999997"/>
    <n v="0.2"/>
    <n v="227.75599999999997"/>
    <n v="7010.22"/>
    <n v="84.409632751354607"/>
    <n v="16.244568644065374"/>
    <x v="4"/>
  </r>
  <r>
    <n v="432162"/>
    <s v="Travesseiro"/>
    <s v="RS"/>
    <n v="16"/>
    <n v="304"/>
    <n v="0.2"/>
    <n v="60.800000000000004"/>
    <n v="1655"/>
    <n v="82.461385151968116"/>
    <n v="18.368580060422961"/>
    <x v="4"/>
  </r>
  <r>
    <n v="432285"/>
    <s v="Vespasiano Correa"/>
    <s v="RS"/>
    <n v="16"/>
    <n v="166"/>
    <n v="0.2"/>
    <n v="33.200000000000003"/>
    <n v="1326"/>
    <n v="87.467018469656992"/>
    <n v="12.518853695324283"/>
    <x v="4"/>
  </r>
  <r>
    <n v="432290"/>
    <s v="Viadutos"/>
    <s v="RS"/>
    <n v="11"/>
    <n v="623.78744956020455"/>
    <n v="0.2"/>
    <n v="124.75748991204091"/>
    <n v="3309.2125504397955"/>
    <n v="82.257334089977519"/>
    <n v="18.850026707329604"/>
    <x v="4"/>
  </r>
  <r>
    <n v="432380"/>
    <s v="Xangri-lá"/>
    <s v="RS"/>
    <n v="18"/>
    <n v="1982"/>
    <n v="0.2"/>
    <n v="396.40000000000003"/>
    <n v="10096"/>
    <n v="81.722519022179057"/>
    <n v="19.631537242472266"/>
    <x v="4"/>
  </r>
  <r>
    <n v="430155"/>
    <s v="Áurea"/>
    <s v="RS"/>
    <n v="11"/>
    <n v="478.66768264322764"/>
    <n v="0.2"/>
    <n v="95.73353652864553"/>
    <n v="2409.3323173567724"/>
    <n v="81.396362072863923"/>
    <n v="19.867233722592651"/>
    <x v="5"/>
  </r>
  <r>
    <n v="430165"/>
    <s v="Barão"/>
    <s v="RS"/>
    <n v="1"/>
    <n v="786"/>
    <n v="0.2"/>
    <n v="157.20000000000002"/>
    <n v="4174"/>
    <n v="82.669835611012076"/>
    <n v="18.830857690464782"/>
    <x v="5"/>
  </r>
  <r>
    <n v="430290"/>
    <s v="Cacequi"/>
    <s v="RS"/>
    <n v="4"/>
    <n v="1661"/>
    <n v="0.2"/>
    <n v="332.20000000000005"/>
    <n v="7759"/>
    <n v="80.370830743733165"/>
    <n v="21.40739786054904"/>
    <x v="5"/>
  </r>
  <r>
    <n v="430461"/>
    <s v="Canudos do Vale"/>
    <s v="RS"/>
    <n v="16"/>
    <n v="210"/>
    <n v="0.2"/>
    <n v="42"/>
    <n v="1220"/>
    <n v="83.219645293315153"/>
    <n v="17.21311475409836"/>
    <x v="5"/>
  </r>
  <r>
    <n v="430466"/>
    <s v="Capão do Leão"/>
    <s v="RS"/>
    <n v="3"/>
    <n v="3124"/>
    <n v="0.2"/>
    <n v="624.80000000000007"/>
    <n v="15171"/>
    <n v="81.037337749051858"/>
    <n v="20.591918792432931"/>
    <x v="5"/>
  </r>
  <r>
    <n v="430495"/>
    <s v="Caseiros"/>
    <s v="RS"/>
    <n v="6"/>
    <n v="444"/>
    <n v="0.2"/>
    <n v="88.800000000000011"/>
    <n v="2055"/>
    <n v="80.116959064327489"/>
    <n v="21.605839416058394"/>
    <x v="5"/>
  </r>
  <r>
    <n v="430510"/>
    <s v="Caxias do Sul"/>
    <s v="RS"/>
    <n v="5"/>
    <n v="66396"/>
    <n v="0.2"/>
    <n v="13279.2"/>
    <n v="345466"/>
    <n v="86.93768056128765"/>
    <n v="19.219257466726102"/>
    <x v="5"/>
  </r>
  <r>
    <n v="430512"/>
    <s v="Cerrito"/>
    <s v="RS"/>
    <n v="3"/>
    <n v="565"/>
    <n v="0.2"/>
    <n v="113"/>
    <n v="4267"/>
    <n v="88.416908412764201"/>
    <n v="13.241153034919147"/>
    <x v="5"/>
  </r>
  <r>
    <n v="430540"/>
    <s v="Chiapetta"/>
    <s v="RS"/>
    <n v="17"/>
    <n v="393"/>
    <n v="0.2"/>
    <n v="78.600000000000009"/>
    <n v="2512"/>
    <n v="84.721753794266448"/>
    <n v="15.644904458598727"/>
    <x v="5"/>
  </r>
  <r>
    <n v="430585"/>
    <s v="Coqueiros do Sul"/>
    <s v="RS"/>
    <n v="6"/>
    <n v="194"/>
    <n v="0.2"/>
    <n v="38.800000000000004"/>
    <n v="1699"/>
    <n v="88.351534061362457"/>
    <n v="11.418481459682166"/>
    <x v="5"/>
  </r>
  <r>
    <n v="430607"/>
    <s v="Cristal do Sul"/>
    <s v="RS"/>
    <n v="2"/>
    <n v="269"/>
    <n v="0.2"/>
    <n v="53.800000000000004"/>
    <n v="1907"/>
    <n v="85.978358881875565"/>
    <n v="14.105925537493444"/>
    <x v="5"/>
  </r>
  <r>
    <n v="430610"/>
    <s v="Cruz Alta"/>
    <s v="RS"/>
    <n v="9"/>
    <n v="5859"/>
    <n v="0.2"/>
    <n v="1171.8"/>
    <n v="39770"/>
    <n v="85.661360846059409"/>
    <n v="14.732210208700025"/>
    <x v="5"/>
  </r>
  <r>
    <n v="430620"/>
    <s v="Cruzeiro do Sul"/>
    <s v="RS"/>
    <n v="16"/>
    <n v="1435"/>
    <n v="0.2"/>
    <n v="287"/>
    <n v="8434"/>
    <n v="83.728779906681225"/>
    <n v="17.014465259663268"/>
    <x v="5"/>
  </r>
  <r>
    <n v="430740"/>
    <s v="Esmeralda"/>
    <s v="RS"/>
    <n v="5"/>
    <n v="393"/>
    <n v="0.2"/>
    <n v="78.600000000000009"/>
    <n v="2146"/>
    <n v="82.761280370227524"/>
    <n v="18.313140726933831"/>
    <x v="5"/>
  </r>
  <r>
    <n v="430790"/>
    <s v="Farroupilha"/>
    <s v="RS"/>
    <n v="5"/>
    <n v="10915"/>
    <n v="0.2"/>
    <n v="2183"/>
    <n v="45931"/>
    <n v="79.888336174209485"/>
    <n v="23.763906729659706"/>
    <x v="5"/>
  </r>
  <r>
    <n v="430810"/>
    <s v="Feliz"/>
    <s v="RS"/>
    <n v="5"/>
    <n v="2187"/>
    <n v="0.2"/>
    <n v="437.40000000000003"/>
    <n v="8679"/>
    <n v="77.727028479312196"/>
    <n v="25.198755617006569"/>
    <x v="5"/>
  </r>
  <r>
    <n v="430870"/>
    <s v="Gaurama"/>
    <s v="RS"/>
    <n v="11"/>
    <n v="724.67368890799571"/>
    <n v="0.2"/>
    <n v="144.93473778159915"/>
    <n v="3793.3263110920043"/>
    <n v="82.106630110216543"/>
    <n v="19.103911171284924"/>
    <x v="5"/>
  </r>
  <r>
    <n v="430930"/>
    <s v="Guaíba"/>
    <s v="RS"/>
    <n v="1"/>
    <n v="12715"/>
    <n v="0.2"/>
    <n v="2543"/>
    <n v="61062"/>
    <n v="80.865039530664404"/>
    <n v="20.82309783498739"/>
    <x v="5"/>
  </r>
  <r>
    <n v="430950"/>
    <s v="Guarani das Missões"/>
    <s v="RS"/>
    <n v="12"/>
    <n v="695"/>
    <n v="0.2"/>
    <n v="139"/>
    <n v="5426"/>
    <n v="87.276821618143799"/>
    <n v="12.808698857353484"/>
    <x v="5"/>
  </r>
  <r>
    <n v="430990"/>
    <s v="Ibiraiaras"/>
    <s v="RS"/>
    <n v="6"/>
    <n v="854"/>
    <n v="0.2"/>
    <n v="170.8"/>
    <n v="4871"/>
    <n v="83.336184773310521"/>
    <n v="17.532334222952166"/>
    <x v="5"/>
  </r>
  <r>
    <n v="431036"/>
    <s v="Imigrante"/>
    <s v="RS"/>
    <n v="16"/>
    <n v="283"/>
    <n v="0.2"/>
    <n v="56.6"/>
    <n v="2235"/>
    <n v="87.3046875"/>
    <n v="12.662192393736019"/>
    <x v="5"/>
  </r>
  <r>
    <n v="431070"/>
    <s v="Itatiba do Sul"/>
    <s v="RS"/>
    <n v="11"/>
    <n v="338.23953383395383"/>
    <n v="0.2"/>
    <n v="67.647906766790769"/>
    <n v="2341.7604661660462"/>
    <n v="85.841659316937182"/>
    <n v="14.443814332032131"/>
    <x v="5"/>
  </r>
  <r>
    <n v="431190"/>
    <s v="Marcelino Ramos"/>
    <s v="RS"/>
    <n v="11"/>
    <n v="486.20062750485613"/>
    <n v="0.2"/>
    <n v="97.240125500971232"/>
    <n v="3022.7993724951439"/>
    <n v="84.412157846834518"/>
    <n v="16.08444913443018"/>
    <x v="5"/>
  </r>
  <r>
    <n v="431240"/>
    <s v="Montenegro"/>
    <s v="RS"/>
    <n v="1"/>
    <n v="5116"/>
    <n v="0.2"/>
    <n v="1023.2"/>
    <n v="44285"/>
    <n v="88.39850689662056"/>
    <n v="11.552444394264423"/>
    <x v="5"/>
  </r>
  <r>
    <n v="431344"/>
    <s v="Novo Tiradentes"/>
    <s v="RS"/>
    <n v="2"/>
    <n v="244"/>
    <n v="0.2"/>
    <n v="48.800000000000004"/>
    <n v="1501"/>
    <n v="84.278495227400342"/>
    <n v="16.25582944703531"/>
    <x v="5"/>
  </r>
  <r>
    <n v="431350"/>
    <s v="Osório"/>
    <s v="RS"/>
    <n v="18"/>
    <n v="2176"/>
    <n v="0.2"/>
    <n v="435.20000000000005"/>
    <n v="33709"/>
    <n v="93.157385657040209"/>
    <n v="6.4552493399388888"/>
    <x v="5"/>
  </r>
  <r>
    <n v="431380"/>
    <s v="Palmitinho"/>
    <s v="RS"/>
    <n v="2"/>
    <n v="783"/>
    <n v="0.2"/>
    <n v="156.60000000000002"/>
    <n v="4842"/>
    <n v="84.458398744113026"/>
    <n v="16.171003717472118"/>
    <x v="5"/>
  </r>
  <r>
    <n v="431445"/>
    <s v="Pinhal"/>
    <s v="RS"/>
    <n v="2"/>
    <n v="282"/>
    <n v="0.2"/>
    <n v="56.400000000000006"/>
    <n v="1745"/>
    <n v="84.34026099565007"/>
    <n v="16.160458452722061"/>
    <x v="5"/>
  </r>
  <r>
    <n v="431513"/>
    <s v="Pouso Novo"/>
    <s v="RS"/>
    <n v="16"/>
    <n v="126"/>
    <n v="0.2"/>
    <n v="25.200000000000003"/>
    <n v="1178"/>
    <n v="88.704819277108442"/>
    <n v="10.696095076400679"/>
    <x v="5"/>
  </r>
  <r>
    <n v="431595"/>
    <s v="Rolador"/>
    <s v="RS"/>
    <n v="12"/>
    <n v="209"/>
    <n v="0.2"/>
    <n v="41.800000000000004"/>
    <n v="1667"/>
    <n v="87.460650577124866"/>
    <n v="12.537492501499701"/>
    <x v="5"/>
  </r>
  <r>
    <n v="431643"/>
    <s v="Saldanha Marinho"/>
    <s v="RS"/>
    <n v="9"/>
    <n v="287"/>
    <n v="0.2"/>
    <n v="57.400000000000006"/>
    <n v="1886"/>
    <n v="85.146726862302486"/>
    <n v="15.217391304347828"/>
    <x v="5"/>
  </r>
  <r>
    <n v="431750"/>
    <s v="Santo Ângelo"/>
    <s v="RS"/>
    <n v="12"/>
    <n v="8542.635000000002"/>
    <n v="0.2"/>
    <n v="1708.5270000000005"/>
    <n v="50773.364999999998"/>
    <n v="83.950669642857136"/>
    <n v="16.825032179765913"/>
    <x v="5"/>
  </r>
  <r>
    <n v="431795"/>
    <s v="Santo Expedito do Sul"/>
    <s v="RS"/>
    <n v="6"/>
    <n v="207"/>
    <n v="0.2"/>
    <n v="41.400000000000006"/>
    <n v="1672"/>
    <n v="87.585123101100052"/>
    <n v="12.380382775119617"/>
    <x v="5"/>
  </r>
  <r>
    <n v="431843"/>
    <s v="São João do Polêsine"/>
    <s v="RS"/>
    <n v="4"/>
    <n v="206"/>
    <n v="0.2"/>
    <n v="41.2"/>
    <n v="1927"/>
    <n v="89.089227924179383"/>
    <n v="10.690192008303063"/>
    <x v="5"/>
  </r>
  <r>
    <n v="431845"/>
    <s v="São José das Missões"/>
    <s v="RS"/>
    <n v="15"/>
    <n v="285"/>
    <n v="0.2"/>
    <n v="57"/>
    <n v="1717"/>
    <n v="84.001956947162427"/>
    <n v="16.598718695398951"/>
    <x v="5"/>
  </r>
  <r>
    <n v="431862"/>
    <s v="São José dos Ausentes"/>
    <s v="RS"/>
    <n v="5"/>
    <n v="399"/>
    <n v="0.2"/>
    <n v="79.800000000000011"/>
    <n v="2227"/>
    <n v="82.911392405063282"/>
    <n v="17.916479568926807"/>
    <x v="5"/>
  </r>
  <r>
    <n v="431910"/>
    <s v="São Martinho"/>
    <s v="RS"/>
    <n v="17"/>
    <n v="568"/>
    <n v="0.2"/>
    <n v="113.60000000000001"/>
    <n v="3863"/>
    <n v="85.673098247948545"/>
    <n v="14.70359823971007"/>
    <x v="5"/>
  </r>
  <r>
    <n v="431935"/>
    <s v="São Pedro da Serra"/>
    <s v="RS"/>
    <n v="1"/>
    <n v="474"/>
    <n v="0.2"/>
    <n v="94.800000000000011"/>
    <n v="2501"/>
    <n v="82.242683327852689"/>
    <n v="18.952419032387045"/>
    <x v="5"/>
  </r>
  <r>
    <n v="431980"/>
    <s v="São Vicente do Sul"/>
    <s v="RS"/>
    <n v="4"/>
    <n v="1138"/>
    <n v="0.2"/>
    <n v="227.60000000000002"/>
    <n v="5651"/>
    <n v="81.367890568754504"/>
    <n v="20.138028667492481"/>
    <x v="5"/>
  </r>
  <r>
    <n v="432040"/>
    <s v="Serafina Corrêa"/>
    <s v="RS"/>
    <n v="6"/>
    <n v="2603.5400000000009"/>
    <n v="0.2"/>
    <n v="520.7080000000002"/>
    <n v="10741.46"/>
    <n v="78.376213060926659"/>
    <n v="24.238232046667783"/>
    <x v="5"/>
  </r>
  <r>
    <n v="432070"/>
    <s v="Sobradinho"/>
    <s v="RS"/>
    <n v="8"/>
    <n v="1664"/>
    <n v="0.2"/>
    <n v="332.8"/>
    <n v="9989"/>
    <n v="84.075414527396688"/>
    <n v="16.658324156572231"/>
    <x v="5"/>
  </r>
  <r>
    <n v="432080"/>
    <s v="Soledade"/>
    <s v="RS"/>
    <n v="6"/>
    <n v="3793.9799999999996"/>
    <n v="0.2"/>
    <n v="758.79599999999994"/>
    <n v="19810.02"/>
    <n v="82.11066898781398"/>
    <n v="19.151823168275445"/>
    <x v="5"/>
  </r>
  <r>
    <n v="432090"/>
    <s v="Tapejara"/>
    <s v="RS"/>
    <n v="6"/>
    <n v="3696.34"/>
    <n v="0.2"/>
    <n v="739.26800000000003"/>
    <n v="15782.66"/>
    <n v="80.614260905097552"/>
    <n v="23.420259956179759"/>
    <x v="5"/>
  </r>
  <r>
    <n v="432180"/>
    <s v="Três de Maio"/>
    <s v="RS"/>
    <n v="14"/>
    <n v="2498"/>
    <n v="0.2"/>
    <n v="499.6"/>
    <n v="16574"/>
    <n v="85.345005149330589"/>
    <n v="15.071799203571858"/>
    <x v="5"/>
  </r>
  <r>
    <n v="432195"/>
    <s v="Trindade do Sul"/>
    <s v="RS"/>
    <n v="15"/>
    <n v="505"/>
    <n v="0.2"/>
    <n v="101"/>
    <n v="3992"/>
    <n v="87.371416064784412"/>
    <n v="12.650300601202405"/>
    <x v="5"/>
  </r>
  <r>
    <n v="432200"/>
    <s v="Triunfo"/>
    <s v="RS"/>
    <n v="1"/>
    <n v="3825"/>
    <n v="0.2"/>
    <n v="765"/>
    <n v="17894"/>
    <n v="80.433316851710345"/>
    <n v="21.375880183301664"/>
    <x v="5"/>
  </r>
  <r>
    <n v="432215"/>
    <s v="Tunas"/>
    <s v="RS"/>
    <n v="6"/>
    <n v="295"/>
    <n v="0.2"/>
    <n v="59"/>
    <n v="3182"/>
    <n v="90.423415743108833"/>
    <n v="9.2708988057825259"/>
    <x v="5"/>
  </r>
  <r>
    <n v="432270"/>
    <s v="Vera Cruz"/>
    <s v="RS"/>
    <n v="13"/>
    <n v="3768"/>
    <n v="0.2"/>
    <n v="753.6"/>
    <n v="17019"/>
    <n v="79.890156316011826"/>
    <n v="22.139961219813152"/>
    <x v="5"/>
  </r>
  <r>
    <n v="432350"/>
    <s v="Vista Alegre"/>
    <s v="RS"/>
    <n v="2"/>
    <n v="368"/>
    <n v="0.2"/>
    <n v="73.600000000000009"/>
    <n v="1774"/>
    <n v="80.783242258652095"/>
    <n v="20.744081172491544"/>
    <x v="5"/>
  </r>
  <r>
    <n v="430047"/>
    <s v="Almirante Tamandaré do Sul"/>
    <s v="RS"/>
    <n v="6"/>
    <n v="255"/>
    <n v="0.1"/>
    <n v="25.5"/>
    <n v="1302"/>
    <n v="81.425891181988746"/>
    <n v="19.585253456221199"/>
    <x v="6"/>
  </r>
  <r>
    <n v="430120"/>
    <s v="Arroio do Tigre"/>
    <s v="RS"/>
    <n v="8"/>
    <n v="1808"/>
    <n v="0.1"/>
    <n v="180.8"/>
    <n v="8372"/>
    <n v="80.25306748466258"/>
    <n v="21.595795508838986"/>
    <x v="6"/>
  </r>
  <r>
    <n v="430235"/>
    <s v="Bom Princípio"/>
    <s v="RS"/>
    <n v="5"/>
    <n v="2185"/>
    <n v="0.1"/>
    <n v="218.5"/>
    <n v="8816"/>
    <n v="78.010795504822582"/>
    <n v="24.78448275862069"/>
    <x v="6"/>
  </r>
  <r>
    <n v="430300"/>
    <s v="Cachoeira do Sul"/>
    <s v="RS"/>
    <n v="8"/>
    <n v="7323"/>
    <n v="0.1"/>
    <n v="732.30000000000007"/>
    <n v="56283"/>
    <n v="87.114598811292723"/>
    <n v="13.011033526997496"/>
    <x v="6"/>
  </r>
  <r>
    <n v="430310"/>
    <s v="Cachoeirinha"/>
    <s v="RS"/>
    <n v="1"/>
    <n v="20724"/>
    <n v="0.1"/>
    <n v="2072.4"/>
    <n v="77265"/>
    <n v="76.640380895700048"/>
    <n v="26.821976315278583"/>
    <x v="6"/>
  </r>
  <r>
    <n v="430380"/>
    <s v="Campinas do Sul"/>
    <s v="RS"/>
    <n v="11"/>
    <n v="645.90721647718192"/>
    <n v="0.1"/>
    <n v="64.590721647718198"/>
    <n v="3837.0927835228181"/>
    <n v="83.907561415325134"/>
    <n v="16.833244670309412"/>
    <x v="6"/>
  </r>
  <r>
    <n v="430500"/>
    <s v="Catuípe"/>
    <s v="RS"/>
    <n v="17"/>
    <n v="1021"/>
    <n v="0.1"/>
    <n v="102.10000000000001"/>
    <n v="6021"/>
    <n v="83.787920957417199"/>
    <n v="16.957316060455074"/>
    <x v="6"/>
  </r>
  <r>
    <n v="430570"/>
    <s v="Condor"/>
    <s v="RS"/>
    <n v="17"/>
    <n v="939"/>
    <n v="0.1"/>
    <n v="93.9"/>
    <n v="4095"/>
    <n v="79.268292682926827"/>
    <n v="22.930402930402931"/>
    <x v="6"/>
  </r>
  <r>
    <n v="430850"/>
    <s v="Frederico Westphalen"/>
    <s v="RS"/>
    <n v="2"/>
    <n v="3896"/>
    <n v="0.1"/>
    <n v="389.6"/>
    <n v="20230"/>
    <n v="82.035685320356862"/>
    <n v="19.258526940187839"/>
    <x v="6"/>
  </r>
  <r>
    <n v="430900"/>
    <s v="Giruá"/>
    <s v="RS"/>
    <n v="14"/>
    <n v="1764"/>
    <n v="0.1"/>
    <n v="176.4"/>
    <n v="10971"/>
    <n v="84.974053132987365"/>
    <n v="16.078753076292042"/>
    <x v="6"/>
  </r>
  <r>
    <n v="431175"/>
    <s v="Manoel Viana"/>
    <s v="RS"/>
    <n v="10"/>
    <n v="929"/>
    <n v="0.1"/>
    <n v="92.9"/>
    <n v="4698"/>
    <n v="81.576662615037336"/>
    <n v="19.774372073222647"/>
    <x v="6"/>
  </r>
  <r>
    <n v="431180"/>
    <s v="Marau"/>
    <s v="RS"/>
    <n v="6"/>
    <n v="5858.119999999999"/>
    <n v="0.1"/>
    <n v="585.8119999999999"/>
    <n v="27744.880000000001"/>
    <n v="80.637312174848148"/>
    <n v="21.114238014365171"/>
    <x v="6"/>
  </r>
  <r>
    <n v="431237"/>
    <s v="Monte Alegre dos Campos"/>
    <s v="RS"/>
    <n v="5"/>
    <n v="199.53999999999996"/>
    <n v="0.1"/>
    <n v="19.953999999999997"/>
    <n v="2297.46"/>
    <n v="90.916501780767717"/>
    <n v="8.6852437039164965"/>
    <x v="6"/>
  </r>
  <r>
    <n v="431440"/>
    <s v="Pelotas"/>
    <s v="RS"/>
    <n v="3"/>
    <n v="34699"/>
    <n v="0.1"/>
    <n v="3469.9"/>
    <n v="230073"/>
    <n v="85.372216079022166"/>
    <n v="15.081734927609933"/>
    <x v="6"/>
  </r>
  <r>
    <n v="431442"/>
    <s v="Picada Café"/>
    <s v="RS"/>
    <n v="5"/>
    <n v="609"/>
    <n v="0.1"/>
    <n v="60.900000000000006"/>
    <n v="4046"/>
    <n v="85.268703898840883"/>
    <n v="15.051903114186851"/>
    <x v="6"/>
  </r>
  <r>
    <n v="431450"/>
    <s v="Pinheiro Machado"/>
    <s v="RS"/>
    <n v="3"/>
    <n v="1589"/>
    <n v="0.1"/>
    <n v="158.9"/>
    <n v="7900"/>
    <n v="81.814415907207945"/>
    <n v="20.11392405063291"/>
    <x v="6"/>
  </r>
  <r>
    <n v="431600"/>
    <s v="Rolante"/>
    <s v="RS"/>
    <n v="1"/>
    <n v="2665"/>
    <n v="0.1"/>
    <n v="266.5"/>
    <n v="13674"/>
    <n v="81.855731816821304"/>
    <n v="19.489542196869973"/>
    <x v="6"/>
  </r>
  <r>
    <n v="431620"/>
    <s v="Rondinha"/>
    <s v="RS"/>
    <n v="15"/>
    <n v="603"/>
    <n v="0.1"/>
    <n v="60.300000000000004"/>
    <n v="3574"/>
    <n v="83.877024172729406"/>
    <n v="16.871852266368215"/>
    <x v="6"/>
  </r>
  <r>
    <n v="431675"/>
    <s v="Santa Clara do Sul"/>
    <s v="RS"/>
    <n v="16"/>
    <n v="864"/>
    <n v="0.1"/>
    <n v="86.4"/>
    <n v="4371"/>
    <n v="81.533296026860654"/>
    <n v="19.766643788606725"/>
    <x v="6"/>
  </r>
  <r>
    <n v="431780"/>
    <s v="Santo Augusto"/>
    <s v="RS"/>
    <n v="17"/>
    <n v="1575"/>
    <n v="0.1"/>
    <n v="157.5"/>
    <n v="9169"/>
    <n v="83.612985591829286"/>
    <n v="17.177445741084089"/>
    <x v="6"/>
  </r>
  <r>
    <n v="431990"/>
    <s v="Sapiranga"/>
    <s v="RS"/>
    <n v="1"/>
    <n v="12399"/>
    <n v="0.1"/>
    <n v="1239.9000000000001"/>
    <n v="47275"/>
    <n v="77.037773359840955"/>
    <n v="26.227392913802223"/>
    <x v="6"/>
  </r>
  <r>
    <n v="432020"/>
    <s v="Seberi"/>
    <s v="RS"/>
    <n v="2"/>
    <n v="1313"/>
    <n v="0.1"/>
    <n v="131.30000000000001"/>
    <n v="6952"/>
    <n v="82.320899940793367"/>
    <n v="18.886651323360184"/>
    <x v="6"/>
  </r>
  <r>
    <n v="432023"/>
    <s v="Sede Nova"/>
    <s v="RS"/>
    <n v="17"/>
    <n v="381"/>
    <n v="0.1"/>
    <n v="38.1"/>
    <n v="1870"/>
    <n v="81.127982646420833"/>
    <n v="20.37433155080214"/>
    <x v="6"/>
  </r>
  <r>
    <n v="432132"/>
    <s v="Taquaruçu do Sul"/>
    <s v="RS"/>
    <n v="2"/>
    <n v="365"/>
    <n v="0.1"/>
    <n v="36.5"/>
    <n v="2086"/>
    <n v="83.273453093812378"/>
    <n v="17.497603068072866"/>
    <x v="6"/>
  </r>
  <r>
    <n v="432190"/>
    <s v="Três Passos"/>
    <s v="RS"/>
    <n v="2"/>
    <n v="2488"/>
    <n v="0.1"/>
    <n v="248.8"/>
    <n v="16810"/>
    <n v="85.590631364562114"/>
    <n v="14.800713860797144"/>
    <x v="6"/>
  </r>
  <r>
    <n v="432232"/>
    <s v="Turuçu"/>
    <s v="RS"/>
    <n v="3"/>
    <n v="260"/>
    <n v="0.1"/>
    <n v="26"/>
    <n v="2455"/>
    <n v="92.397440722619493"/>
    <n v="10.590631364562118"/>
    <x v="6"/>
  </r>
  <r>
    <n v="430005"/>
    <s v="Água Santa"/>
    <s v="RS"/>
    <n v="6"/>
    <n v="376"/>
    <n v="0.05"/>
    <n v="18.8"/>
    <n v="2456"/>
    <n v="85.100485100485102"/>
    <n v="15.309446254071663"/>
    <x v="7"/>
  </r>
  <r>
    <n v="430040"/>
    <s v="Alegrete"/>
    <s v="RS"/>
    <n v="10"/>
    <n v="8166"/>
    <n v="0.05"/>
    <n v="408.3"/>
    <n v="48286"/>
    <n v="83.876459143968873"/>
    <n v="16.911734250093193"/>
    <x v="7"/>
  </r>
  <r>
    <n v="430045"/>
    <s v="Alegria"/>
    <s v="RS"/>
    <n v="14"/>
    <n v="249"/>
    <n v="0.05"/>
    <n v="12.450000000000001"/>
    <n v="2610"/>
    <n v="90.155440414507765"/>
    <n v="9.5402298850574709"/>
    <x v="7"/>
  </r>
  <r>
    <n v="430060"/>
    <s v="Alvorada"/>
    <s v="RS"/>
    <n v="1"/>
    <n v="34988"/>
    <n v="0.05"/>
    <n v="1749.4"/>
    <n v="113871"/>
    <n v="74.12366637808141"/>
    <n v="30.72599696147395"/>
    <x v="7"/>
  </r>
  <r>
    <n v="430063"/>
    <s v="Amaral Ferrador"/>
    <s v="RS"/>
    <n v="3"/>
    <n v="348"/>
    <n v="0.05"/>
    <n v="17.400000000000002"/>
    <n v="4793"/>
    <n v="92.36847176719985"/>
    <n v="7.2605883580221162"/>
    <x v="7"/>
  </r>
  <r>
    <n v="430064"/>
    <s v="Ametista do Sul"/>
    <s v="RS"/>
    <n v="2"/>
    <n v="691"/>
    <n v="0.05"/>
    <n v="34.550000000000004"/>
    <n v="5378"/>
    <n v="94.583186774533942"/>
    <n v="12.848642618073633"/>
    <x v="7"/>
  </r>
  <r>
    <n v="430066"/>
    <s v="André da Rocha"/>
    <s v="RS"/>
    <n v="6"/>
    <n v="116"/>
    <n v="0.05"/>
    <n v="5.8000000000000007"/>
    <n v="932"/>
    <n v="87.429643527204504"/>
    <n v="12.446351931330472"/>
    <x v="7"/>
  </r>
  <r>
    <n v="430070"/>
    <s v="Anta Gorda"/>
    <s v="RS"/>
    <n v="16"/>
    <n v="693"/>
    <n v="0.05"/>
    <n v="34.65"/>
    <n v="4230"/>
    <n v="84.179104477611943"/>
    <n v="16.382978723404253"/>
    <x v="7"/>
  </r>
  <r>
    <n v="430107"/>
    <s v="Arroio do Padre"/>
    <s v="RS"/>
    <n v="3"/>
    <n v="359"/>
    <n v="0.05"/>
    <n v="17.95"/>
    <n v="1950"/>
    <n v="82.522217520101577"/>
    <n v="18.410256410256409"/>
    <x v="7"/>
  </r>
  <r>
    <n v="430110"/>
    <s v="Arroio dos Ratos"/>
    <s v="RS"/>
    <n v="1"/>
    <n v="919"/>
    <n v="0.05"/>
    <n v="45.95"/>
    <n v="9924"/>
    <n v="90.423690205011383"/>
    <n v="9.2603788794840796"/>
    <x v="7"/>
  </r>
  <r>
    <n v="430140"/>
    <s v="Arvorezinha"/>
    <s v="RS"/>
    <n v="6"/>
    <n v="1221"/>
    <n v="0.05"/>
    <n v="61.050000000000004"/>
    <n v="6954"/>
    <n v="83.291412145167087"/>
    <n v="17.558239861949957"/>
    <x v="7"/>
  </r>
  <r>
    <n v="430175"/>
    <s v="Barão do Triunfo"/>
    <s v="RS"/>
    <n v="1"/>
    <n v="731"/>
    <n v="0.05"/>
    <n v="36.550000000000004"/>
    <n v="4762"/>
    <n v="85.111706881143874"/>
    <n v="15.350692986140277"/>
    <x v="7"/>
  </r>
  <r>
    <n v="430192"/>
    <s v="Barra do Rio Azul"/>
    <s v="RS"/>
    <n v="11"/>
    <n v="188.1646795108436"/>
    <n v="0.05"/>
    <n v="9.4082339755421796"/>
    <n v="1210.8353204891564"/>
    <n v="84.733052518485408"/>
    <n v="15.54007190959943"/>
    <x v="7"/>
  </r>
  <r>
    <n v="430180"/>
    <s v="Barracão"/>
    <s v="RS"/>
    <n v="6"/>
    <n v="610"/>
    <n v="0.05"/>
    <n v="30.5"/>
    <n v="3535"/>
    <n v="83.589501064081333"/>
    <n v="17.256011315417254"/>
    <x v="7"/>
  </r>
  <r>
    <n v="430200"/>
    <s v="Barros Cassal"/>
    <s v="RS"/>
    <n v="6"/>
    <n v="1116"/>
    <n v="0.05"/>
    <n v="55.800000000000004"/>
    <n v="7102"/>
    <n v="84.810126582278471"/>
    <n v="15.713883413123064"/>
    <x v="7"/>
  </r>
  <r>
    <n v="430210"/>
    <s v="Bento Gonçalves"/>
    <s v="RS"/>
    <n v="5"/>
    <n v="9927"/>
    <n v="0.05"/>
    <n v="496.35"/>
    <n v="86159"/>
    <n v="88.420804170686154"/>
    <n v="11.52172146844787"/>
    <x v="7"/>
  </r>
  <r>
    <n v="430220"/>
    <s v="Boa Vista do Buricá"/>
    <s v="RS"/>
    <n v="14"/>
    <n v="916"/>
    <n v="0.05"/>
    <n v="45.800000000000004"/>
    <n v="4575"/>
    <n v="81.362262137648941"/>
    <n v="20.021857923497269"/>
    <x v="7"/>
  </r>
  <r>
    <n v="430222"/>
    <s v="Boa Vista do Cadeado"/>
    <s v="RS"/>
    <n v="9"/>
    <n v="270"/>
    <n v="0.05"/>
    <n v="13.5"/>
    <n v="1682"/>
    <n v="84.3530591775326"/>
    <n v="16.052318668252081"/>
    <x v="7"/>
  </r>
  <r>
    <n v="430223"/>
    <s v="Boa Vista do Incra"/>
    <s v="RS"/>
    <n v="9"/>
    <n v="304"/>
    <n v="0.05"/>
    <n v="15.200000000000001"/>
    <n v="1709"/>
    <n v="82.92091217855409"/>
    <n v="17.788180222352253"/>
    <x v="7"/>
  </r>
  <r>
    <n v="430225"/>
    <s v="Boa Vista do Sul"/>
    <s v="RS"/>
    <n v="5"/>
    <n v="353.09999999999991"/>
    <n v="0.05"/>
    <n v="17.654999999999998"/>
    <n v="2016.9"/>
    <n v="83.205445544554451"/>
    <n v="17.50706529822995"/>
    <x v="7"/>
  </r>
  <r>
    <n v="430230"/>
    <s v="Bom Jesus"/>
    <s v="RS"/>
    <n v="5"/>
    <n v="918"/>
    <n v="0.05"/>
    <n v="45.900000000000006"/>
    <n v="7471"/>
    <n v="87.677502640535138"/>
    <n v="12.287511711952884"/>
    <x v="7"/>
  </r>
  <r>
    <n v="430237"/>
    <s v="Bom Progresso"/>
    <s v="RS"/>
    <n v="2"/>
    <n v="187"/>
    <n v="0.05"/>
    <n v="9.35"/>
    <n v="1350"/>
    <n v="86.151882578174849"/>
    <n v="13.851851851851851"/>
    <x v="7"/>
  </r>
  <r>
    <n v="430240"/>
    <s v="Bom Retiro do Sul"/>
    <s v="RS"/>
    <n v="16"/>
    <n v="1501"/>
    <n v="0.05"/>
    <n v="75.05"/>
    <n v="7997"/>
    <n v="82.37536052740009"/>
    <n v="18.769538576966362"/>
    <x v="7"/>
  </r>
  <r>
    <n v="430250"/>
    <s v="Bossoroca"/>
    <s v="RS"/>
    <n v="12"/>
    <n v="702"/>
    <n v="0.05"/>
    <n v="35.1"/>
    <n v="4190"/>
    <n v="83.900680816980383"/>
    <n v="16.754176610978519"/>
    <x v="7"/>
  </r>
  <r>
    <n v="430260"/>
    <s v="Braga"/>
    <s v="RS"/>
    <n v="15"/>
    <n v="350"/>
    <n v="0.05"/>
    <n v="17.5"/>
    <n v="2174"/>
    <n v="84.52566096423017"/>
    <n v="16.099356025758972"/>
    <x v="7"/>
  </r>
  <r>
    <n v="430265"/>
    <s v="Brochier"/>
    <s v="RS"/>
    <n v="1"/>
    <n v="473"/>
    <n v="0.05"/>
    <n v="23.650000000000002"/>
    <n v="3648"/>
    <n v="87.002146434533742"/>
    <n v="12.966008771929824"/>
    <x v="7"/>
  </r>
  <r>
    <n v="430270"/>
    <s v="Butiá"/>
    <s v="RS"/>
    <n v="1"/>
    <n v="2813"/>
    <n v="0.05"/>
    <n v="140.65"/>
    <n v="13021"/>
    <n v="82.474030909551558"/>
    <n v="21.603563474387528"/>
    <x v="7"/>
  </r>
  <r>
    <n v="430330"/>
    <s v="Caibaté"/>
    <s v="RS"/>
    <n v="12"/>
    <n v="516"/>
    <n v="0.05"/>
    <n v="25.8"/>
    <n v="3428"/>
    <n v="85.358565737051791"/>
    <n v="15.052508751458577"/>
    <x v="7"/>
  </r>
  <r>
    <n v="430340"/>
    <s v="Caiçara"/>
    <s v="RS"/>
    <n v="2"/>
    <n v="587"/>
    <n v="0.05"/>
    <n v="29.35"/>
    <n v="3249"/>
    <n v="82.882653061224488"/>
    <n v="18.067097568482609"/>
    <x v="7"/>
  </r>
  <r>
    <n v="430350"/>
    <s v="Camaquã"/>
    <s v="RS"/>
    <n v="1"/>
    <n v="9117"/>
    <n v="0.05"/>
    <n v="455.85"/>
    <n v="41487"/>
    <n v="80.010414255959276"/>
    <n v="21.975558608720807"/>
    <x v="7"/>
  </r>
  <r>
    <n v="430360"/>
    <s v="Cambará do Sul"/>
    <s v="RS"/>
    <n v="1"/>
    <n v="515.31999999999971"/>
    <n v="0.05"/>
    <n v="25.765999999999988"/>
    <n v="4290.68"/>
    <n v="87.851760851760858"/>
    <n v="12.010217494662843"/>
    <x v="7"/>
  </r>
  <r>
    <n v="430390"/>
    <s v="Campo Bom"/>
    <s v="RS"/>
    <n v="1"/>
    <n v="9424"/>
    <n v="0.05"/>
    <n v="471.20000000000005"/>
    <n v="41590"/>
    <n v="79.525029637844654"/>
    <n v="22.659293099302715"/>
    <x v="7"/>
  </r>
  <r>
    <n v="430420"/>
    <s v="Candelária"/>
    <s v="RS"/>
    <n v="13"/>
    <n v="4588"/>
    <n v="0.05"/>
    <n v="229.4"/>
    <n v="19328"/>
    <n v="78.741953882506309"/>
    <n v="23.737582781456954"/>
    <x v="7"/>
  </r>
  <r>
    <n v="430435"/>
    <s v="Candiota"/>
    <s v="RS"/>
    <n v="7"/>
    <n v="1402"/>
    <n v="0.05"/>
    <n v="70.100000000000009"/>
    <n v="5479"/>
    <n v="77.397937561802507"/>
    <n v="25.588611060412486"/>
    <x v="7"/>
  </r>
  <r>
    <n v="430450"/>
    <s v="Canguçu"/>
    <s v="RS"/>
    <n v="3"/>
    <n v="7279"/>
    <n v="0.05"/>
    <n v="363.95000000000005"/>
    <n v="35794"/>
    <n v="81.222628151308172"/>
    <n v="20.335810471028665"/>
    <x v="7"/>
  </r>
  <r>
    <n v="430460"/>
    <s v="Canoas"/>
    <s v="RS"/>
    <n v="1"/>
    <n v="40242"/>
    <n v="0.05"/>
    <n v="2012.1000000000001"/>
    <n v="235612"/>
    <n v="89.548177202104057"/>
    <n v="17.079775223672819"/>
    <x v="7"/>
  </r>
  <r>
    <n v="430468"/>
    <s v="Capela de Santana"/>
    <s v="RS"/>
    <n v="1"/>
    <n v="1013"/>
    <n v="0.05"/>
    <n v="50.650000000000006"/>
    <n v="7972"/>
    <n v="87.32610362580786"/>
    <n v="12.706974410436528"/>
    <x v="7"/>
  </r>
  <r>
    <n v="430470"/>
    <s v="Carazinho"/>
    <s v="RS"/>
    <n v="6"/>
    <n v="8508.8800000000047"/>
    <n v="0.05"/>
    <n v="425.44400000000024"/>
    <n v="39055.119999999995"/>
    <n v="80.149236578558529"/>
    <n v="21.786848945797647"/>
    <x v="7"/>
  </r>
  <r>
    <n v="430480"/>
    <s v="Carlos Barbosa"/>
    <s v="RS"/>
    <n v="5"/>
    <n v="3705"/>
    <n v="0.05"/>
    <n v="185.25"/>
    <n v="23751"/>
    <n v="97.516012481524058"/>
    <n v="15.599343185550083"/>
    <x v="7"/>
  </r>
  <r>
    <n v="430511"/>
    <s v="Centenário"/>
    <s v="RS"/>
    <n v="11"/>
    <n v="338.88623934779116"/>
    <n v="0.05"/>
    <n v="16.944311967389559"/>
    <n v="2038.1137606522088"/>
    <n v="83.838492828145164"/>
    <n v="16.627444742797159"/>
    <x v="7"/>
  </r>
  <r>
    <n v="430517"/>
    <s v="Cerro Grande do Sul"/>
    <s v="RS"/>
    <n v="1"/>
    <n v="1308"/>
    <n v="0.05"/>
    <n v="65.400000000000006"/>
    <n v="7438"/>
    <n v="83.273622928795348"/>
    <n v="17.585372411938692"/>
    <x v="7"/>
  </r>
  <r>
    <n v="430520"/>
    <s v="Cerro Largo"/>
    <s v="RS"/>
    <n v="12"/>
    <n v="1896"/>
    <n v="0.05"/>
    <n v="94.800000000000011"/>
    <n v="9193"/>
    <n v="80.974191843565578"/>
    <n v="20.624388121396713"/>
    <x v="7"/>
  </r>
  <r>
    <n v="430544"/>
    <s v="Chuvisca"/>
    <s v="RS"/>
    <n v="1"/>
    <n v="470"/>
    <n v="0.05"/>
    <n v="23.5"/>
    <n v="3483"/>
    <n v="86.663349091813885"/>
    <n v="13.494114269308069"/>
    <x v="7"/>
  </r>
  <r>
    <n v="430560"/>
    <s v="Colorado"/>
    <s v="RS"/>
    <n v="9"/>
    <n v="174"/>
    <n v="0.05"/>
    <n v="8.7000000000000011"/>
    <n v="2442"/>
    <n v="92.5"/>
    <n v="7.1253071253071258"/>
    <x v="7"/>
  </r>
  <r>
    <n v="430590"/>
    <s v="Coronel Bicaco"/>
    <s v="RS"/>
    <n v="15"/>
    <n v="934"/>
    <n v="0.05"/>
    <n v="46.7"/>
    <n v="4598"/>
    <n v="81.179378531073439"/>
    <n v="20.313179643323185"/>
    <x v="7"/>
  </r>
  <r>
    <n v="430593"/>
    <s v="Coronel Pilar"/>
    <s v="RS"/>
    <n v="5"/>
    <n v="151"/>
    <n v="0.05"/>
    <n v="7.5500000000000007"/>
    <n v="1215"/>
    <n v="87.410071942446038"/>
    <n v="12.427983539094651"/>
    <x v="7"/>
  </r>
  <r>
    <n v="430613"/>
    <s v="Cruzaltense"/>
    <s v="RS"/>
    <n v="11"/>
    <n v="193.54791572625049"/>
    <n v="0.05"/>
    <n v="9.6773957863125251"/>
    <n v="1297.4520842737495"/>
    <n v="85.302569643244539"/>
    <n v="14.917538618359782"/>
    <x v="7"/>
  </r>
  <r>
    <n v="430630"/>
    <s v="David Canabarro"/>
    <s v="RS"/>
    <n v="6"/>
    <n v="648.13999999999987"/>
    <n v="0.05"/>
    <n v="32.406999999999996"/>
    <n v="3120.86"/>
    <n v="80.746701164294947"/>
    <n v="20.76799343770627"/>
    <x v="7"/>
  </r>
  <r>
    <n v="430650"/>
    <s v="Dom Feliciano"/>
    <s v="RS"/>
    <n v="1"/>
    <n v="2365"/>
    <n v="0.05"/>
    <n v="118.25"/>
    <n v="8872"/>
    <n v="76.740766369691201"/>
    <n v="26.656898106402167"/>
    <x v="7"/>
  </r>
  <r>
    <n v="430655"/>
    <s v="Dom Pedro de Alcântara"/>
    <s v="RS"/>
    <n v="18"/>
    <n v="251"/>
    <n v="0.05"/>
    <n v="12.55"/>
    <n v="1857"/>
    <n v="86.372093023255815"/>
    <n v="13.516424340333872"/>
    <x v="7"/>
  </r>
  <r>
    <n v="430670"/>
    <s v="Dona Francisca"/>
    <s v="RS"/>
    <n v="4"/>
    <n v="187"/>
    <n v="0.05"/>
    <n v="9.35"/>
    <n v="2210"/>
    <n v="91.058920477956335"/>
    <n v="8.4615384615384617"/>
    <x v="7"/>
  </r>
  <r>
    <n v="430675"/>
    <s v="Doutor Ricardo"/>
    <s v="RS"/>
    <n v="16"/>
    <n v="211"/>
    <n v="0.05"/>
    <n v="10.55"/>
    <n v="1414"/>
    <n v="85.129440096327514"/>
    <n v="14.922206506364921"/>
    <x v="7"/>
  </r>
  <r>
    <n v="430676"/>
    <s v="Eldorado do Sul"/>
    <s v="RS"/>
    <n v="1"/>
    <n v="5438"/>
    <n v="0.05"/>
    <n v="271.90000000000003"/>
    <n v="24595"/>
    <n v="79.913571823114665"/>
    <n v="22.110184996950601"/>
    <x v="7"/>
  </r>
  <r>
    <n v="430680"/>
    <s v="Encantado"/>
    <s v="RS"/>
    <n v="16"/>
    <n v="3142"/>
    <n v="0.05"/>
    <n v="157.10000000000002"/>
    <n v="14910"/>
    <n v="80.664358363990473"/>
    <n v="21.073105298457413"/>
    <x v="7"/>
  </r>
  <r>
    <n v="430695"/>
    <s v="Entre Rios do Sul"/>
    <s v="RS"/>
    <n v="11"/>
    <n v="247.32935902168674"/>
    <n v="0.05"/>
    <n v="12.366467951084338"/>
    <n v="1956.6706409783133"/>
    <n v="87.35136790081755"/>
    <n v="12.640316353805197"/>
    <x v="7"/>
  </r>
  <r>
    <n v="430697"/>
    <s v="Erebango"/>
    <s v="RS"/>
    <n v="11"/>
    <n v="261.72997996967956"/>
    <n v="0.05"/>
    <n v="13.086498998483979"/>
    <n v="2040.2700200303204"/>
    <n v="87.042236349416399"/>
    <n v="12.828203002551103"/>
    <x v="7"/>
  </r>
  <r>
    <n v="430700"/>
    <s v="Erechim"/>
    <s v="RS"/>
    <n v="11"/>
    <n v="12636.045718945243"/>
    <n v="0.05"/>
    <n v="631.80228594726213"/>
    <n v="69872.954281054757"/>
    <n v="82.953965026005577"/>
    <n v="18.084315811405961"/>
    <x v="7"/>
  </r>
  <r>
    <n v="430720"/>
    <s v="Erval Grande"/>
    <s v="RS"/>
    <n v="11"/>
    <n v="531.05091885863476"/>
    <n v="0.05"/>
    <n v="26.55254594293174"/>
    <n v="3314.9490811413652"/>
    <n v="84.478824697792192"/>
    <n v="16.019881628944642"/>
    <x v="7"/>
  </r>
  <r>
    <n v="430730"/>
    <s v="Erval Seco"/>
    <s v="RS"/>
    <n v="2"/>
    <n v="589"/>
    <n v="0.05"/>
    <n v="29.450000000000003"/>
    <n v="4629"/>
    <n v="87.306676725763865"/>
    <n v="12.724130481745519"/>
    <x v="7"/>
  </r>
  <r>
    <n v="430750"/>
    <s v="Espumoso"/>
    <s v="RS"/>
    <n v="6"/>
    <n v="1584.880000000001"/>
    <n v="0.05"/>
    <n v="79.244000000000057"/>
    <n v="10491.119999999999"/>
    <n v="85.349170191994787"/>
    <n v="15.106871334995702"/>
    <x v="7"/>
  </r>
  <r>
    <n v="430755"/>
    <s v="Estação"/>
    <s v="RS"/>
    <n v="11"/>
    <n v="855.59883458488548"/>
    <n v="0.05"/>
    <n v="42.779941729244278"/>
    <n v="3826.4011654151145"/>
    <n v="79.683489492193132"/>
    <n v="22.360405968882883"/>
    <x v="7"/>
  </r>
  <r>
    <n v="430760"/>
    <s v="Estância Velha"/>
    <s v="RS"/>
    <n v="1"/>
    <n v="7798"/>
    <n v="0.05"/>
    <n v="389.90000000000003"/>
    <n v="30379"/>
    <n v="77.420423558194656"/>
    <n v="25.66904769742256"/>
    <x v="7"/>
  </r>
  <r>
    <n v="430780"/>
    <s v="Estrela"/>
    <s v="RS"/>
    <n v="16"/>
    <n v="4806"/>
    <n v="0.05"/>
    <n v="240.3"/>
    <n v="21816"/>
    <n v="79.964811963932263"/>
    <n v="22.029702970297031"/>
    <x v="7"/>
  </r>
  <r>
    <n v="430781"/>
    <s v="Estrela Velha"/>
    <s v="RS"/>
    <n v="8"/>
    <n v="370"/>
    <n v="0.05"/>
    <n v="18.5"/>
    <n v="2430"/>
    <n v="85.143658023826205"/>
    <n v="15.22633744855967"/>
    <x v="7"/>
  </r>
  <r>
    <n v="430805"/>
    <s v="Faxinalzinho"/>
    <s v="RS"/>
    <n v="11"/>
    <n v="79.503003132384038"/>
    <n v="0.05"/>
    <n v="3.9751501566192022"/>
    <n v="1773.496996867616"/>
    <n v="95.093672754295767"/>
    <n v="4.4828383286131164"/>
    <x v="7"/>
  </r>
  <r>
    <n v="430830"/>
    <s v="Fontoura Xavier"/>
    <s v="RS"/>
    <n v="6"/>
    <n v="1200"/>
    <n v="0.05"/>
    <n v="60"/>
    <n v="6572"/>
    <n v="82.770780856423173"/>
    <n v="18.259281801582471"/>
    <x v="7"/>
  </r>
  <r>
    <n v="430843"/>
    <s v="Forquetinha"/>
    <s v="RS"/>
    <n v="16"/>
    <n v="195"/>
    <n v="0.05"/>
    <n v="9.75"/>
    <n v="1882"/>
    <n v="89.321309919316562"/>
    <n v="10.361317747077576"/>
    <x v="7"/>
  </r>
  <r>
    <n v="430845"/>
    <s v="Fortaleza dos Valos"/>
    <s v="RS"/>
    <n v="9"/>
    <n v="453"/>
    <n v="0.05"/>
    <n v="22.650000000000002"/>
    <n v="2982"/>
    <n v="85.175664095972579"/>
    <n v="15.191146881287725"/>
    <x v="7"/>
  </r>
  <r>
    <n v="430880"/>
    <s v="General Câmara"/>
    <s v="RS"/>
    <n v="1"/>
    <n v="939"/>
    <n v="0.05"/>
    <n v="46.95"/>
    <n v="5457"/>
    <n v="83.59375"/>
    <n v="17.207256734469489"/>
    <x v="7"/>
  </r>
  <r>
    <n v="430890"/>
    <s v="Getúlio Vargas"/>
    <s v="RS"/>
    <n v="11"/>
    <n v="1816.4881218623595"/>
    <n v="0.05"/>
    <n v="90.824406093117986"/>
    <n v="11193.51187813764"/>
    <n v="84.402894571992462"/>
    <n v="16.228044796291261"/>
    <x v="7"/>
  </r>
  <r>
    <n v="430905"/>
    <s v="Glorinha"/>
    <s v="RS"/>
    <n v="1"/>
    <n v="1218"/>
    <n v="0.05"/>
    <n v="60.900000000000006"/>
    <n v="5002"/>
    <n v="78.229590240850797"/>
    <n v="24.350259896041585"/>
    <x v="7"/>
  </r>
  <r>
    <n v="430915"/>
    <s v="Gramado Xavier"/>
    <s v="RS"/>
    <n v="13"/>
    <n v="280"/>
    <n v="0.05"/>
    <n v="14"/>
    <n v="2744"/>
    <n v="89.49771689497716"/>
    <n v="10.204081632653061"/>
    <x v="7"/>
  </r>
  <r>
    <n v="430920"/>
    <s v="Gravataí"/>
    <s v="RS"/>
    <n v="1"/>
    <n v="43097"/>
    <n v="0.05"/>
    <n v="2154.85"/>
    <n v="164785"/>
    <n v="77.092397660818719"/>
    <n v="26.153472706860452"/>
    <x v="7"/>
  </r>
  <r>
    <n v="430925"/>
    <s v="Guabiju"/>
    <s v="RS"/>
    <n v="5"/>
    <n v="137"/>
    <n v="0.05"/>
    <n v="6.8500000000000005"/>
    <n v="1132"/>
    <n v="87.548337200309362"/>
    <n v="12.102473498233216"/>
    <x v="7"/>
  </r>
  <r>
    <n v="430957"/>
    <s v="Herveiras"/>
    <s v="RS"/>
    <n v="13"/>
    <n v="293"/>
    <n v="0.05"/>
    <n v="14.65"/>
    <n v="1911"/>
    <n v="84.857904085257559"/>
    <n v="15.332286760858189"/>
    <x v="7"/>
  </r>
  <r>
    <n v="430980"/>
    <s v="Ibiaçá"/>
    <s v="RS"/>
    <n v="6"/>
    <n v="583"/>
    <n v="0.05"/>
    <n v="29.150000000000002"/>
    <n v="3351"/>
    <n v="83.399701343952216"/>
    <n v="17.397791703968966"/>
    <x v="7"/>
  </r>
  <r>
    <n v="430995"/>
    <s v="Ibirapuitã"/>
    <s v="RS"/>
    <n v="6"/>
    <n v="476"/>
    <n v="0.05"/>
    <n v="23.8"/>
    <n v="2594"/>
    <n v="82.558879694462135"/>
    <n v="18.350038550501157"/>
    <x v="7"/>
  </r>
  <r>
    <n v="431033"/>
    <s v="Imbé"/>
    <s v="RS"/>
    <n v="18"/>
    <n v="2596"/>
    <n v="0.05"/>
    <n v="129.80000000000001"/>
    <n v="16128"/>
    <n v="89.505521949053772"/>
    <n v="16.096230158730158"/>
    <x v="7"/>
  </r>
  <r>
    <n v="431041"/>
    <s v="Inhacorá"/>
    <s v="RS"/>
    <n v="17"/>
    <n v="167"/>
    <n v="0.05"/>
    <n v="8.35"/>
    <n v="1565"/>
    <n v="88.819523269012493"/>
    <n v="10.670926517571885"/>
    <x v="7"/>
  </r>
  <r>
    <n v="431043"/>
    <s v="Ipê"/>
    <s v="RS"/>
    <n v="5"/>
    <n v="1023"/>
    <n v="0.05"/>
    <n v="51.150000000000006"/>
    <n v="4229"/>
    <n v="78.372868791697556"/>
    <n v="24.190115866635139"/>
    <x v="7"/>
  </r>
  <r>
    <n v="431046"/>
    <s v="Ipiranga do Sul"/>
    <s v="RS"/>
    <n v="11"/>
    <n v="211.85629761854693"/>
    <n v="0.05"/>
    <n v="10.592814880927348"/>
    <n v="1359.1437023814531"/>
    <n v="84.576459389013877"/>
    <n v="15.587483299031465"/>
    <x v="7"/>
  </r>
  <r>
    <n v="431050"/>
    <s v="Iraí"/>
    <s v="RS"/>
    <n v="2"/>
    <n v="121"/>
    <n v="0.05"/>
    <n v="6.0500000000000007"/>
    <n v="5513"/>
    <n v="97.437256981265463"/>
    <n v="2.1948122619263559"/>
    <x v="7"/>
  </r>
  <r>
    <n v="431053"/>
    <s v="Itaara"/>
    <s v="RS"/>
    <n v="4"/>
    <n v="683"/>
    <n v="0.05"/>
    <n v="34.15"/>
    <n v="3515"/>
    <n v="81.858407079646028"/>
    <n v="19.431009957325745"/>
    <x v="7"/>
  </r>
  <r>
    <n v="431055"/>
    <s v="Itacurubi"/>
    <s v="RS"/>
    <n v="4"/>
    <n v="456"/>
    <n v="0.05"/>
    <n v="22.8"/>
    <n v="2162"/>
    <n v="80.551415797317432"/>
    <n v="21.091581868640148"/>
    <x v="7"/>
  </r>
  <r>
    <n v="431057"/>
    <s v="Itapuca"/>
    <s v="RS"/>
    <n v="6"/>
    <n v="252"/>
    <n v="0.05"/>
    <n v="12.600000000000001"/>
    <n v="1380"/>
    <n v="82.437275985663078"/>
    <n v="18.260869565217391"/>
    <x v="7"/>
  </r>
  <r>
    <n v="431065"/>
    <s v="Itati"/>
    <s v="RS"/>
    <n v="18"/>
    <n v="107"/>
    <n v="0.05"/>
    <n v="5.3500000000000005"/>
    <n v="1873"/>
    <n v="94.595959595959599"/>
    <n v="5.7127602776294717"/>
    <x v="7"/>
  </r>
  <r>
    <n v="431075"/>
    <s v="Ivorá"/>
    <s v="RS"/>
    <n v="4"/>
    <n v="147"/>
    <n v="0.05"/>
    <n v="7.3500000000000005"/>
    <n v="1404"/>
    <n v="91.168831168831161"/>
    <n v="10.47008547008547"/>
    <x v="7"/>
  </r>
  <r>
    <n v="431080"/>
    <s v="Ivoti"/>
    <s v="RS"/>
    <n v="1"/>
    <n v="3741"/>
    <n v="0.05"/>
    <n v="187.05"/>
    <n v="15404"/>
    <n v="78.371915543118803"/>
    <n v="24.28589976629447"/>
    <x v="7"/>
  </r>
  <r>
    <n v="431085"/>
    <s v="Jaboticaba"/>
    <s v="RS"/>
    <n v="15"/>
    <n v="373"/>
    <n v="0.05"/>
    <n v="18.650000000000002"/>
    <n v="2539"/>
    <n v="85.603506405933913"/>
    <n v="14.690823158723907"/>
    <x v="7"/>
  </r>
  <r>
    <n v="431110"/>
    <s v="Jaguari"/>
    <s v="RS"/>
    <n v="4"/>
    <n v="1003"/>
    <n v="0.05"/>
    <n v="50.150000000000006"/>
    <n v="8019"/>
    <n v="87.486362644555967"/>
    <n v="12.50779398927547"/>
    <x v="7"/>
  </r>
  <r>
    <n v="431115"/>
    <s v="Jóia"/>
    <s v="RS"/>
    <n v="17"/>
    <n v="820"/>
    <n v="0.05"/>
    <n v="41"/>
    <n v="5774"/>
    <n v="85.99940422996724"/>
    <n v="14.201593349497749"/>
    <x v="7"/>
  </r>
  <r>
    <n v="431140"/>
    <s v="Lajeado"/>
    <s v="RS"/>
    <n v="16"/>
    <n v="7711"/>
    <n v="0.05"/>
    <n v="385.55"/>
    <n v="57740"/>
    <n v="86.817928939810855"/>
    <n v="13.354693453411844"/>
    <x v="7"/>
  </r>
  <r>
    <n v="431142"/>
    <s v="Lajeado do Bugre"/>
    <s v="RS"/>
    <n v="15"/>
    <n v="169"/>
    <n v="0.05"/>
    <n v="8.4500000000000011"/>
    <n v="1660"/>
    <n v="89.295320064550836"/>
    <n v="10.180722891566266"/>
    <x v="7"/>
  </r>
  <r>
    <n v="431162"/>
    <s v="Lindolfo Collor"/>
    <s v="RS"/>
    <n v="1"/>
    <n v="584"/>
    <n v="0.05"/>
    <n v="29.200000000000003"/>
    <n v="3831"/>
    <n v="85.152256056901535"/>
    <n v="15.244061602714694"/>
    <x v="7"/>
  </r>
  <r>
    <n v="431164"/>
    <s v="Linha Nova"/>
    <s v="RS"/>
    <n v="5"/>
    <n v="91"/>
    <n v="0.05"/>
    <n v="4.55"/>
    <n v="1305"/>
    <n v="92.291371994342285"/>
    <n v="6.9731800766283518"/>
    <x v="7"/>
  </r>
  <r>
    <n v="431171"/>
    <s v="Maçambará"/>
    <s v="RS"/>
    <n v="10"/>
    <n v="610"/>
    <n v="0.05"/>
    <n v="30.5"/>
    <n v="2746"/>
    <n v="79.825581395348834"/>
    <n v="22.214129643117261"/>
    <x v="7"/>
  </r>
  <r>
    <n v="431177"/>
    <s v="Maquiné"/>
    <s v="RS"/>
    <n v="18"/>
    <n v="486"/>
    <n v="0.05"/>
    <n v="24.3"/>
    <n v="5118"/>
    <n v="95.556385362210605"/>
    <n v="9.4958968347010551"/>
    <x v="7"/>
  </r>
  <r>
    <n v="431179"/>
    <s v="Maratá"/>
    <s v="RS"/>
    <n v="1"/>
    <n v="347"/>
    <n v="0.05"/>
    <n v="17.350000000000001"/>
    <n v="1919"/>
    <n v="82.929991356957643"/>
    <n v="18.082334549244397"/>
    <x v="7"/>
  </r>
  <r>
    <n v="431200"/>
    <s v="Mariano Moro"/>
    <s v="RS"/>
    <n v="11"/>
    <n v="192.63774091398318"/>
    <n v="0.05"/>
    <n v="9.631887045699159"/>
    <n v="1467.3622590860168"/>
    <n v="86.826169176687387"/>
    <n v="13.128165163111962"/>
    <x v="7"/>
  </r>
  <r>
    <n v="431220"/>
    <s v="Maximiliano de Almeida"/>
    <s v="RS"/>
    <n v="6"/>
    <n v="524.18000000000029"/>
    <n v="0.05"/>
    <n v="26.209000000000017"/>
    <n v="2954.8199999999997"/>
    <n v="83.210926499577582"/>
    <n v="17.739828483630149"/>
    <x v="7"/>
  </r>
  <r>
    <n v="431225"/>
    <s v="Minas do Leão"/>
    <s v="RS"/>
    <n v="1"/>
    <n v="802"/>
    <n v="0.05"/>
    <n v="40.1"/>
    <n v="5215"/>
    <n v="85.059533518186271"/>
    <n v="15.378715244487056"/>
    <x v="7"/>
  </r>
  <r>
    <n v="431230"/>
    <s v="Miraguaí"/>
    <s v="RS"/>
    <n v="15"/>
    <n v="587"/>
    <n v="0.05"/>
    <n v="29.35"/>
    <n v="3209"/>
    <n v="82.706185567010309"/>
    <n v="18.292302898099098"/>
    <x v="7"/>
  </r>
  <r>
    <n v="431242"/>
    <s v="Mormaço"/>
    <s v="RS"/>
    <n v="6"/>
    <n v="269"/>
    <n v="0.05"/>
    <n v="13.450000000000001"/>
    <n v="2091"/>
    <n v="87.052456286427983"/>
    <n v="12.864658058345288"/>
    <x v="7"/>
  </r>
  <r>
    <n v="431244"/>
    <s v="Morrinhos do Sul"/>
    <s v="RS"/>
    <n v="18"/>
    <n v="297"/>
    <n v="0.05"/>
    <n v="14.850000000000001"/>
    <n v="2285"/>
    <n v="91.436574629851947"/>
    <n v="12.997811816192561"/>
    <x v="7"/>
  </r>
  <r>
    <n v="431245"/>
    <s v="Morro Redondo"/>
    <s v="RS"/>
    <n v="3"/>
    <n v="680"/>
    <n v="0.05"/>
    <n v="34"/>
    <n v="4663"/>
    <n v="85.73267144695717"/>
    <n v="14.582886553720781"/>
    <x v="7"/>
  </r>
  <r>
    <n v="431247"/>
    <s v="Morro Reuter"/>
    <s v="RS"/>
    <n v="1"/>
    <n v="993"/>
    <n v="0.05"/>
    <n v="49.650000000000006"/>
    <n v="4266"/>
    <n v="79.043913285158425"/>
    <n v="23.277074542897328"/>
    <x v="7"/>
  </r>
  <r>
    <n v="431250"/>
    <s v="Mostardas"/>
    <s v="RS"/>
    <n v="18"/>
    <n v="1316"/>
    <n v="0.05"/>
    <n v="65.8"/>
    <n v="8569"/>
    <n v="85.136612021857928"/>
    <n v="15.357684677325242"/>
    <x v="7"/>
  </r>
  <r>
    <n v="431260"/>
    <s v="Muçum"/>
    <s v="RS"/>
    <n v="16"/>
    <n v="575"/>
    <n v="0.05"/>
    <n v="28.75"/>
    <n v="3420"/>
    <n v="83.844079431233141"/>
    <n v="16.812865497076025"/>
    <x v="7"/>
  </r>
  <r>
    <n v="431270"/>
    <s v="Nonoai"/>
    <s v="RS"/>
    <n v="11"/>
    <n v="693.700672302155"/>
    <n v="0.05"/>
    <n v="34.685033615107749"/>
    <n v="8244.299327697845"/>
    <n v="91.258571260768704"/>
    <n v="8.4143072046350049"/>
    <x v="7"/>
  </r>
  <r>
    <n v="431290"/>
    <s v="Nova Bassano"/>
    <s v="RS"/>
    <n v="5"/>
    <n v="1012.4700000000003"/>
    <n v="0.05"/>
    <n v="50.623500000000014"/>
    <n v="6887.53"/>
    <n v="85.687111221696938"/>
    <n v="14.700044863688438"/>
    <x v="7"/>
  </r>
  <r>
    <n v="431300"/>
    <s v="Nova Bréscia"/>
    <s v="RS"/>
    <n v="16"/>
    <n v="488"/>
    <n v="0.05"/>
    <n v="24.400000000000002"/>
    <n v="2332"/>
    <n v="80.636237897648684"/>
    <n v="20.926243567753001"/>
    <x v="7"/>
  </r>
  <r>
    <n v="431306"/>
    <s v="Nova Hartz"/>
    <s v="RS"/>
    <n v="1"/>
    <n v="2947"/>
    <n v="0.05"/>
    <n v="147.35"/>
    <n v="12456"/>
    <n v="78.810503005378038"/>
    <n v="23.659280667951187"/>
    <x v="7"/>
  </r>
  <r>
    <n v="431310"/>
    <s v="Nova Palma"/>
    <s v="RS"/>
    <n v="4"/>
    <n v="810"/>
    <n v="0.05"/>
    <n v="40.5"/>
    <n v="4369"/>
    <n v="82.542981296051394"/>
    <n v="18.539711604486154"/>
    <x v="7"/>
  </r>
  <r>
    <n v="431337"/>
    <s v="Nova Santa Rita"/>
    <s v="RS"/>
    <n v="1"/>
    <n v="3487"/>
    <n v="0.05"/>
    <n v="174.35000000000002"/>
    <n v="20603"/>
    <n v="95.53906793415257"/>
    <n v="16.924719701014414"/>
    <x v="7"/>
  </r>
  <r>
    <n v="431349"/>
    <s v="Novo Barreiro"/>
    <s v="RS"/>
    <n v="15"/>
    <n v="512"/>
    <n v="0.05"/>
    <n v="25.6"/>
    <n v="2760"/>
    <n v="82.535885167464116"/>
    <n v="18.55072463768116"/>
    <x v="7"/>
  </r>
  <r>
    <n v="431339"/>
    <s v="Novo Cabrais"/>
    <s v="RS"/>
    <n v="8"/>
    <n v="540"/>
    <n v="0.05"/>
    <n v="27"/>
    <n v="2754"/>
    <n v="81.672597864768676"/>
    <n v="19.607843137254903"/>
    <x v="7"/>
  </r>
  <r>
    <n v="431340"/>
    <s v="Novo Hamburgo"/>
    <s v="RS"/>
    <n v="1"/>
    <n v="33637"/>
    <n v="0.05"/>
    <n v="1681.8500000000001"/>
    <n v="153319"/>
    <n v="80.04792882725782"/>
    <n v="21.939224753618273"/>
    <x v="7"/>
  </r>
  <r>
    <n v="431365"/>
    <s v="Palmares do Sul"/>
    <s v="RS"/>
    <n v="18"/>
    <n v="1068"/>
    <n v="0.05"/>
    <n v="53.400000000000006"/>
    <n v="7966"/>
    <n v="86.737804878048792"/>
    <n v="13.406979663570173"/>
    <x v="7"/>
  </r>
  <r>
    <n v="431390"/>
    <s v="Panambi"/>
    <s v="RS"/>
    <n v="17"/>
    <n v="5765"/>
    <n v="0.05"/>
    <n v="288.25"/>
    <n v="27148"/>
    <n v="80.560254013472203"/>
    <n v="21.235450125239428"/>
    <x v="7"/>
  </r>
  <r>
    <n v="431402"/>
    <s v="Paraíso do Sul"/>
    <s v="RS"/>
    <n v="4"/>
    <n v="901"/>
    <n v="0.05"/>
    <n v="45.050000000000004"/>
    <n v="5083"/>
    <n v="83.191489361702125"/>
    <n v="17.725752508361204"/>
    <x v="7"/>
  </r>
  <r>
    <n v="431403"/>
    <s v="Pareci Novo"/>
    <s v="RS"/>
    <n v="1"/>
    <n v="414"/>
    <n v="0.05"/>
    <n v="20.700000000000003"/>
    <n v="2692"/>
    <n v="85.028427037271001"/>
    <n v="15.378900445765231"/>
    <x v="7"/>
  </r>
  <r>
    <n v="431405"/>
    <s v="Parobé"/>
    <s v="RS"/>
    <n v="1"/>
    <n v="6963"/>
    <n v="0.05"/>
    <n v="348.15000000000003"/>
    <n v="35667"/>
    <n v="81.846344485749682"/>
    <n v="19.522247455631256"/>
    <x v="7"/>
  </r>
  <r>
    <n v="431407"/>
    <s v="Passo do Sobrado"/>
    <s v="RS"/>
    <n v="13"/>
    <n v="783"/>
    <n v="0.05"/>
    <n v="39.150000000000006"/>
    <n v="4327"/>
    <n v="82.829249617151618"/>
    <n v="18.095678299052462"/>
    <x v="7"/>
  </r>
  <r>
    <n v="431413"/>
    <s v="Paulo Bento"/>
    <s v="RS"/>
    <n v="11"/>
    <n v="247.1646795108436"/>
    <n v="0.05"/>
    <n v="12.358233975542181"/>
    <n v="1588.8353204891564"/>
    <n v="84.6025197278571"/>
    <n v="15.556343462628258"/>
    <x v="7"/>
  </r>
  <r>
    <n v="431420"/>
    <s v="Pedro Osório"/>
    <s v="RS"/>
    <n v="3"/>
    <n v="866"/>
    <n v="0.05"/>
    <n v="43.300000000000004"/>
    <n v="5100"/>
    <n v="83.798882681564251"/>
    <n v="16.980392156862745"/>
    <x v="7"/>
  </r>
  <r>
    <n v="431430"/>
    <s v="Pejuçara"/>
    <s v="RS"/>
    <n v="17"/>
    <n v="409"/>
    <n v="0.05"/>
    <n v="20.450000000000003"/>
    <n v="2710"/>
    <n v="85.246932997798055"/>
    <n v="15.092250922509226"/>
    <x v="7"/>
  </r>
  <r>
    <n v="431447"/>
    <s v="Pinhal Grande"/>
    <s v="RS"/>
    <n v="4"/>
    <n v="568"/>
    <n v="0.05"/>
    <n v="28.400000000000002"/>
    <n v="2830"/>
    <n v="81.41542002301496"/>
    <n v="20.070671378091873"/>
    <x v="7"/>
  </r>
  <r>
    <n v="431460"/>
    <s v="Piratini"/>
    <s v="RS"/>
    <n v="3"/>
    <n v="2044"/>
    <n v="0.05"/>
    <n v="102.2"/>
    <n v="13979"/>
    <n v="85.734437289175105"/>
    <n v="14.621932899349025"/>
    <x v="7"/>
  </r>
  <r>
    <n v="431480"/>
    <s v="Portão"/>
    <s v="RS"/>
    <n v="1"/>
    <n v="5256"/>
    <n v="0.05"/>
    <n v="262.8"/>
    <n v="22352"/>
    <n v="78.904264332109577"/>
    <n v="23.514674302075878"/>
    <x v="7"/>
  </r>
  <r>
    <n v="431490"/>
    <s v="Porto Alegre"/>
    <s v="RS"/>
    <n v="1"/>
    <n v="156519"/>
    <n v="0.05"/>
    <n v="7825.9500000000007"/>
    <n v="996942"/>
    <n v="84.864256109177362"/>
    <n v="15.699910325776223"/>
    <x v="7"/>
  </r>
  <r>
    <n v="431515"/>
    <s v="Progresso"/>
    <s v="RS"/>
    <n v="16"/>
    <n v="852"/>
    <n v="0.05"/>
    <n v="42.6"/>
    <n v="4113"/>
    <n v="80.884955752212377"/>
    <n v="20.714806710430341"/>
    <x v="7"/>
  </r>
  <r>
    <n v="431520"/>
    <s v="Putinga"/>
    <s v="RS"/>
    <n v="16"/>
    <n v="499"/>
    <n v="0.05"/>
    <n v="24.950000000000003"/>
    <n v="2707"/>
    <n v="82.580841976815137"/>
    <n v="18.433690432212781"/>
    <x v="7"/>
  </r>
  <r>
    <n v="431545"/>
    <s v="Relvado"/>
    <s v="RS"/>
    <n v="16"/>
    <n v="240"/>
    <n v="0.05"/>
    <n v="12"/>
    <n v="1480"/>
    <n v="84.28246013667426"/>
    <n v="16.216216216216218"/>
    <x v="7"/>
  </r>
  <r>
    <n v="431550"/>
    <s v="Restinga Seca"/>
    <s v="RS"/>
    <n v="4"/>
    <n v="1750"/>
    <n v="0.05"/>
    <n v="87.5"/>
    <n v="10800"/>
    <n v="84.401375429821826"/>
    <n v="16.203703703703702"/>
    <x v="7"/>
  </r>
  <r>
    <n v="431560"/>
    <s v="Rio Grande"/>
    <s v="RS"/>
    <n v="3"/>
    <n v="13667"/>
    <n v="0.05"/>
    <n v="683.35"/>
    <n v="147044"/>
    <n v="90.445758010050625"/>
    <n v="9.294496885286037"/>
    <x v="7"/>
  </r>
  <r>
    <n v="431570"/>
    <s v="Rio Pardo"/>
    <s v="RS"/>
    <n v="13"/>
    <n v="4840"/>
    <n v="0.05"/>
    <n v="242"/>
    <n v="24638"/>
    <n v="81.750613842988912"/>
    <n v="19.64445166003734"/>
    <x v="7"/>
  </r>
  <r>
    <n v="431575"/>
    <s v="Riozinho"/>
    <s v="RS"/>
    <n v="1"/>
    <n v="522"/>
    <n v="0.05"/>
    <n v="26.1"/>
    <n v="3075"/>
    <n v="83.673469387755105"/>
    <n v="16.975609756097562"/>
    <x v="7"/>
  </r>
  <r>
    <n v="431580"/>
    <s v="Roca Sales"/>
    <s v="RS"/>
    <n v="16"/>
    <n v="1427"/>
    <n v="0.05"/>
    <n v="71.350000000000009"/>
    <n v="7334"/>
    <n v="81.861814934702537"/>
    <n v="19.457322061630762"/>
    <x v="7"/>
  </r>
  <r>
    <n v="431610"/>
    <s v="Ronda Alta"/>
    <s v="RS"/>
    <n v="15"/>
    <n v="1052"/>
    <n v="0.05"/>
    <n v="52.6"/>
    <n v="7083"/>
    <n v="85.49185274592638"/>
    <n v="14.852463645348015"/>
    <x v="7"/>
  </r>
  <r>
    <n v="431640"/>
    <s v="Rosário do Sul"/>
    <s v="RS"/>
    <n v="10"/>
    <n v="4785"/>
    <n v="0.05"/>
    <n v="239.25"/>
    <n v="25171"/>
    <n v="82.231296961777204"/>
    <n v="19.009971792936316"/>
    <x v="7"/>
  </r>
  <r>
    <n v="431642"/>
    <s v="Sagrada Família"/>
    <s v="RS"/>
    <n v="15"/>
    <n v="271"/>
    <n v="0.05"/>
    <n v="13.55"/>
    <n v="1754"/>
    <n v="84.857281083696179"/>
    <n v="15.450399087799315"/>
    <x v="7"/>
  </r>
  <r>
    <n v="431650"/>
    <s v="Salvador do Sul"/>
    <s v="RS"/>
    <n v="1"/>
    <n v="1023"/>
    <n v="0.05"/>
    <n v="51.150000000000006"/>
    <n v="5150"/>
    <n v="81.526040842171923"/>
    <n v="19.864077669902912"/>
    <x v="7"/>
  </r>
  <r>
    <n v="431670"/>
    <s v="Santa Bárbara do Sul"/>
    <s v="RS"/>
    <n v="9"/>
    <n v="1081"/>
    <n v="0.05"/>
    <n v="54.050000000000004"/>
    <n v="5315"/>
    <n v="82.072266831377391"/>
    <n v="20.338664158043272"/>
    <x v="7"/>
  </r>
  <r>
    <n v="431697"/>
    <s v="Santa Margarida do Sul"/>
    <s v="RS"/>
    <n v="10"/>
    <n v="326"/>
    <n v="0.05"/>
    <n v="16.3"/>
    <n v="1655"/>
    <n v="81.567274519467716"/>
    <n v="19.697885196374624"/>
    <x v="7"/>
  </r>
  <r>
    <n v="431690"/>
    <s v="Santa Maria"/>
    <s v="RS"/>
    <n v="4"/>
    <n v="22286"/>
    <n v="0.05"/>
    <n v="1114.3"/>
    <n v="195628"/>
    <n v="88.539488572075129"/>
    <n v="11.392029770789458"/>
    <x v="7"/>
  </r>
  <r>
    <n v="431695"/>
    <s v="Santa Maria do Herval"/>
    <s v="RS"/>
    <n v="1"/>
    <n v="812"/>
    <n v="0.05"/>
    <n v="40.6"/>
    <n v="4367"/>
    <n v="82.505195541280941"/>
    <n v="18.594000457980307"/>
    <x v="7"/>
  </r>
  <r>
    <n v="431725"/>
    <s v="Santa Tereza"/>
    <s v="RS"/>
    <n v="5"/>
    <n v="193"/>
    <n v="0.05"/>
    <n v="9.65"/>
    <n v="1273"/>
    <n v="85.093582887700535"/>
    <n v="15.161036920659859"/>
    <x v="7"/>
  </r>
  <r>
    <n v="431700"/>
    <s v="Santana da Boa Vista"/>
    <s v="RS"/>
    <n v="3"/>
    <n v="593"/>
    <n v="0.05"/>
    <n v="29.650000000000002"/>
    <n v="5828"/>
    <n v="89.592621060722522"/>
    <n v="10.175017158544955"/>
    <x v="7"/>
  </r>
  <r>
    <n v="431760"/>
    <s v="Santo Antônio da Patrulha"/>
    <s v="RS"/>
    <n v="18"/>
    <n v="5169"/>
    <n v="0.05"/>
    <n v="258.45"/>
    <n v="31296"/>
    <n v="92.21521598208497"/>
    <n v="16.51648773006135"/>
    <x v="7"/>
  </r>
  <r>
    <n v="431770"/>
    <s v="Santo Antônio das Missões"/>
    <s v="RS"/>
    <n v="12"/>
    <n v="976"/>
    <n v="0.05"/>
    <n v="48.800000000000004"/>
    <n v="6795"/>
    <n v="85.914780629662417"/>
    <n v="14.363502575423107"/>
    <x v="7"/>
  </r>
  <r>
    <n v="431755"/>
    <s v="Santo Antônio do Palma"/>
    <s v="RS"/>
    <n v="6"/>
    <n v="300"/>
    <n v="0.05"/>
    <n v="15"/>
    <n v="1408"/>
    <n v="80.457142857142856"/>
    <n v="21.306818181818183"/>
    <x v="7"/>
  </r>
  <r>
    <n v="431820"/>
    <s v="São Francisco de Paula"/>
    <s v="RS"/>
    <n v="1"/>
    <n v="2945"/>
    <n v="0.05"/>
    <n v="147.25"/>
    <n v="12799"/>
    <n v="79.270407531277101"/>
    <n v="23.009610125791077"/>
    <x v="7"/>
  </r>
  <r>
    <n v="431830"/>
    <s v="São Gabriel"/>
    <s v="RS"/>
    <n v="10"/>
    <n v="7213"/>
    <n v="0.05"/>
    <n v="360.65000000000003"/>
    <n v="39579"/>
    <n v="82.842849966510386"/>
    <n v="18.224310871927031"/>
    <x v="7"/>
  </r>
  <r>
    <n v="431840"/>
    <s v="São Jerônimo"/>
    <s v="RS"/>
    <n v="1"/>
    <n v="2990"/>
    <n v="0.05"/>
    <n v="149.5"/>
    <n v="15073"/>
    <n v="81.577095848893222"/>
    <n v="19.836794267896238"/>
    <x v="7"/>
  </r>
  <r>
    <n v="431842"/>
    <s v="São João da Urtiga"/>
    <s v="RS"/>
    <n v="6"/>
    <n v="616"/>
    <n v="0.05"/>
    <n v="30.8"/>
    <n v="3241"/>
    <n v="82.112997213073228"/>
    <n v="19.00647948164147"/>
    <x v="7"/>
  </r>
  <r>
    <n v="431848"/>
    <s v="São José do Hortêncio"/>
    <s v="RS"/>
    <n v="1"/>
    <n v="605"/>
    <n v="0.05"/>
    <n v="30.25"/>
    <n v="3104"/>
    <n v="81.834959135249136"/>
    <n v="19.490979381443299"/>
    <x v="7"/>
  </r>
  <r>
    <n v="431849"/>
    <s v="São José do Inhacorá"/>
    <s v="RS"/>
    <n v="14"/>
    <n v="178"/>
    <n v="0.05"/>
    <n v="8.9"/>
    <n v="1536"/>
    <n v="88.073394495412856"/>
    <n v="11.588541666666668"/>
    <x v="7"/>
  </r>
  <r>
    <n v="431850"/>
    <s v="São José do Norte"/>
    <s v="RS"/>
    <n v="3"/>
    <n v="3478"/>
    <n v="0.05"/>
    <n v="173.9"/>
    <n v="17672"/>
    <n v="81.701340730466939"/>
    <n v="19.680851063829788"/>
    <x v="7"/>
  </r>
  <r>
    <n v="431860"/>
    <s v="São José do Ouro"/>
    <s v="RS"/>
    <n v="6"/>
    <n v="864.76000000000022"/>
    <n v="0.05"/>
    <n v="43.238000000000014"/>
    <n v="4707.24"/>
    <n v="82.612144612144618"/>
    <n v="18.370850009772184"/>
    <x v="7"/>
  </r>
  <r>
    <n v="431861"/>
    <s v="São José do Sul"/>
    <s v="RS"/>
    <n v="1"/>
    <n v="222"/>
    <n v="0.05"/>
    <n v="11.100000000000001"/>
    <n v="1723"/>
    <n v="86.976274608783442"/>
    <n v="12.884503772489845"/>
    <x v="7"/>
  </r>
  <r>
    <n v="431870"/>
    <s v="São Leopoldo"/>
    <s v="RS"/>
    <n v="1"/>
    <n v="32304"/>
    <n v="0.05"/>
    <n v="1615.2"/>
    <n v="143616"/>
    <n v="79.645958806109206"/>
    <n v="22.493315508021393"/>
    <x v="7"/>
  </r>
  <r>
    <n v="431912"/>
    <s v="São Martinho da Serra"/>
    <s v="RS"/>
    <n v="4"/>
    <n v="294"/>
    <n v="0.05"/>
    <n v="14.700000000000001"/>
    <n v="2287"/>
    <n v="86.991251426397881"/>
    <n v="12.855268911237431"/>
    <x v="7"/>
  </r>
  <r>
    <n v="431930"/>
    <s v="São Paulo das Missões"/>
    <s v="RS"/>
    <n v="14"/>
    <n v="789"/>
    <n v="0.05"/>
    <n v="39.450000000000003"/>
    <n v="3902"/>
    <n v="81.207075962539022"/>
    <n v="20.220399794976935"/>
    <x v="7"/>
  </r>
  <r>
    <n v="431936"/>
    <s v="São Pedro das Missões"/>
    <s v="RS"/>
    <n v="15"/>
    <n v="186"/>
    <n v="0.05"/>
    <n v="9.3000000000000007"/>
    <n v="1365"/>
    <n v="86.337760910815945"/>
    <n v="13.626373626373626"/>
    <x v="7"/>
  </r>
  <r>
    <n v="431950"/>
    <s v="São Sebastião do Caí"/>
    <s v="RS"/>
    <n v="1"/>
    <n v="3118"/>
    <n v="0.05"/>
    <n v="155.9"/>
    <n v="16373"/>
    <n v="82.20615554551388"/>
    <n v="19.043547303487447"/>
    <x v="7"/>
  </r>
  <r>
    <n v="431960"/>
    <s v="São Sepé"/>
    <s v="RS"/>
    <n v="4"/>
    <n v="2591"/>
    <n v="0.05"/>
    <n v="129.55000000000001"/>
    <n v="16038"/>
    <n v="84.48611915924775"/>
    <n v="16.155380970195786"/>
    <x v="7"/>
  </r>
  <r>
    <n v="431970"/>
    <s v="São Valentim"/>
    <s v="RS"/>
    <n v="11"/>
    <n v="275.83335698223163"/>
    <n v="0.05"/>
    <n v="13.791667849111583"/>
    <n v="2474.1666430177684"/>
    <n v="88.616283775708041"/>
    <n v="11.14853592261654"/>
    <x v="7"/>
  </r>
  <r>
    <n v="432000"/>
    <s v="Sapucaia do Sul"/>
    <s v="RS"/>
    <n v="1"/>
    <n v="20087"/>
    <n v="0.05"/>
    <n v="1004.35"/>
    <n v="83729"/>
    <n v="78.580411442300473"/>
    <n v="23.990493138578032"/>
    <x v="7"/>
  </r>
  <r>
    <n v="432010"/>
    <s v="Sarandi"/>
    <s v="RS"/>
    <n v="15"/>
    <n v="2903"/>
    <n v="0.05"/>
    <n v="145.15"/>
    <n v="15894"/>
    <n v="82.811441671442708"/>
    <n v="18.264753995218321"/>
    <x v="7"/>
  </r>
  <r>
    <n v="432030"/>
    <s v="Selbach"/>
    <s v="RS"/>
    <n v="9"/>
    <n v="653"/>
    <n v="0.05"/>
    <n v="32.65"/>
    <n v="3451"/>
    <n v="82.166666666666671"/>
    <n v="18.92205157925239"/>
    <x v="7"/>
  </r>
  <r>
    <n v="432032"/>
    <s v="Senador Salgado Filho"/>
    <s v="RS"/>
    <n v="14"/>
    <n v="400"/>
    <n v="0.05"/>
    <n v="20"/>
    <n v="1806"/>
    <n v="79.699911738746692"/>
    <n v="22.148394241417495"/>
    <x v="7"/>
  </r>
  <r>
    <n v="432035"/>
    <s v="Sentinela do Sul"/>
    <s v="RS"/>
    <n v="1"/>
    <n v="536"/>
    <n v="0.05"/>
    <n v="26.8"/>
    <n v="3797"/>
    <n v="86.080253910677854"/>
    <n v="14.116407690281802"/>
    <x v="7"/>
  </r>
  <r>
    <n v="432060"/>
    <s v="Severiano de Almeida"/>
    <s v="RS"/>
    <n v="11"/>
    <n v="343.32935902168674"/>
    <n v="0.05"/>
    <n v="17.166467951084339"/>
    <n v="2653.6706409783133"/>
    <n v="86.977077711514696"/>
    <n v="12.937903962909033"/>
    <x v="7"/>
  </r>
  <r>
    <n v="432067"/>
    <s v="Sinimbu"/>
    <s v="RS"/>
    <n v="13"/>
    <n v="949"/>
    <n v="0.05"/>
    <n v="47.45"/>
    <n v="7048"/>
    <n v="86.70193135687046"/>
    <n v="13.464812712826335"/>
    <x v="7"/>
  </r>
  <r>
    <n v="432085"/>
    <s v="Tabaí"/>
    <s v="RS"/>
    <n v="1"/>
    <n v="521"/>
    <n v="0.05"/>
    <n v="26.05"/>
    <n v="2944"/>
    <n v="83.234379417585529"/>
    <n v="17.697010869565215"/>
    <x v="7"/>
  </r>
  <r>
    <n v="432110"/>
    <s v="Tapes"/>
    <s v="RS"/>
    <n v="1"/>
    <n v="2141"/>
    <n v="0.05"/>
    <n v="107.05000000000001"/>
    <n v="11061"/>
    <n v="81.957617071724954"/>
    <n v="19.356296899014556"/>
    <x v="7"/>
  </r>
  <r>
    <n v="432120"/>
    <s v="Taquara"/>
    <s v="RS"/>
    <n v="1"/>
    <n v="5422"/>
    <n v="0.05"/>
    <n v="271.10000000000002"/>
    <n v="38080"/>
    <n v="86.064276996790667"/>
    <n v="14.23844537815126"/>
    <x v="7"/>
  </r>
  <r>
    <n v="432140"/>
    <s v="Tenente Portela"/>
    <s v="RS"/>
    <n v="2"/>
    <n v="578"/>
    <n v="0.05"/>
    <n v="28.900000000000002"/>
    <n v="9758"/>
    <n v="94.737864077669897"/>
    <n v="5.9233449477351918"/>
    <x v="7"/>
  </r>
  <r>
    <n v="432146"/>
    <s v="Tio Hugo"/>
    <s v="RS"/>
    <n v="6"/>
    <n v="298"/>
    <n v="0.05"/>
    <n v="14.9"/>
    <n v="2086"/>
    <n v="85.985160758450121"/>
    <n v="14.285714285714285"/>
    <x v="7"/>
  </r>
  <r>
    <n v="432160"/>
    <s v="Tramandaí"/>
    <s v="RS"/>
    <n v="18"/>
    <n v="4683"/>
    <n v="0.05"/>
    <n v="234.15"/>
    <n v="38191"/>
    <n v="95.726388610387005"/>
    <n v="12.262051268623498"/>
    <x v="7"/>
  </r>
  <r>
    <n v="432166"/>
    <s v="Três Cachoeiras"/>
    <s v="RS"/>
    <n v="18"/>
    <n v="756"/>
    <n v="0.05"/>
    <n v="37.800000000000004"/>
    <n v="7300"/>
    <n v="81.99483320229136"/>
    <n v="10.356164383561643"/>
    <x v="7"/>
  </r>
  <r>
    <n v="432170"/>
    <s v="Três Coroas"/>
    <s v="RS"/>
    <n v="1"/>
    <n v="1907"/>
    <n v="0.05"/>
    <n v="95.350000000000009"/>
    <n v="19095"/>
    <n v="89.791216025580738"/>
    <n v="9.9869075674260266"/>
    <x v="7"/>
  </r>
  <r>
    <n v="432185"/>
    <s v="Três Palmeiras"/>
    <s v="RS"/>
    <n v="15"/>
    <n v="268"/>
    <n v="0.05"/>
    <n v="13.4"/>
    <n v="3049"/>
    <n v="90.77106281631437"/>
    <n v="8.7897671367661516"/>
    <x v="7"/>
  </r>
  <r>
    <n v="432218"/>
    <s v="Tupanci do Sul"/>
    <s v="RS"/>
    <n v="6"/>
    <n v="116"/>
    <n v="0.05"/>
    <n v="5.8000000000000007"/>
    <n v="1085"/>
    <n v="89.007383100902388"/>
    <n v="10.691244239631336"/>
    <x v="7"/>
  </r>
  <r>
    <n v="432220"/>
    <s v="Tupanciretã"/>
    <s v="RS"/>
    <n v="4"/>
    <n v="2590"/>
    <n v="0.05"/>
    <n v="129.5"/>
    <n v="15063"/>
    <n v="83.650802465707784"/>
    <n v="17.194449976764258"/>
    <x v="7"/>
  </r>
  <r>
    <n v="432234"/>
    <s v="Ubiretama"/>
    <s v="RS"/>
    <n v="12"/>
    <n v="223"/>
    <n v="0.05"/>
    <n v="11.15"/>
    <n v="1447"/>
    <n v="84.81828839390387"/>
    <n v="15.411195577055977"/>
    <x v="7"/>
  </r>
  <r>
    <n v="432235"/>
    <s v="União da Serra"/>
    <s v="RS"/>
    <n v="5"/>
    <n v="39"/>
    <n v="0.05"/>
    <n v="1.9500000000000002"/>
    <n v="921"/>
    <n v="94.753086419753089"/>
    <n v="4.234527687296417"/>
    <x v="7"/>
  </r>
  <r>
    <n v="432237"/>
    <s v="Unistalda"/>
    <s v="RS"/>
    <n v="4"/>
    <n v="119"/>
    <n v="0.05"/>
    <n v="5.95"/>
    <n v="1745"/>
    <n v="92.720510095642936"/>
    <n v="6.8194842406876788"/>
    <x v="7"/>
  </r>
  <r>
    <n v="432250"/>
    <s v="Vacaria"/>
    <s v="RS"/>
    <n v="5"/>
    <n v="6823"/>
    <n v="0.05"/>
    <n v="341.15000000000003"/>
    <n v="45597"/>
    <n v="91.75185125563425"/>
    <n v="14.963703752439853"/>
    <x v="7"/>
  </r>
  <r>
    <n v="432253"/>
    <s v="Vale do Sol"/>
    <s v="RS"/>
    <n v="13"/>
    <n v="1406"/>
    <n v="0.05"/>
    <n v="70.3"/>
    <n v="7809"/>
    <n v="82.959736534579832"/>
    <n v="18.004866180048662"/>
    <x v="7"/>
  </r>
  <r>
    <n v="432252"/>
    <s v="Vale Verde"/>
    <s v="RS"/>
    <n v="13"/>
    <n v="383"/>
    <n v="0.05"/>
    <n v="19.150000000000002"/>
    <n v="2327"/>
    <n v="84.189580318379171"/>
    <n v="16.458960034379029"/>
    <x v="7"/>
  </r>
  <r>
    <n v="432255"/>
    <s v="Vanini"/>
    <s v="RS"/>
    <n v="6"/>
    <n v="205"/>
    <n v="0.05"/>
    <n v="10.25"/>
    <n v="1523"/>
    <n v="86.632536973833908"/>
    <n v="13.460275771503611"/>
    <x v="7"/>
  </r>
  <r>
    <n v="432260"/>
    <s v="Venâncio Aires"/>
    <s v="RS"/>
    <n v="13"/>
    <n v="9548"/>
    <n v="0.05"/>
    <n v="477.40000000000003"/>
    <n v="46839"/>
    <n v="81.192255022621296"/>
    <n v="20.384722133265015"/>
    <x v="7"/>
  </r>
  <r>
    <n v="432280"/>
    <s v="Veranópolis"/>
    <s v="RS"/>
    <n v="5"/>
    <n v="3895"/>
    <n v="0.05"/>
    <n v="194.75"/>
    <n v="17269"/>
    <n v="79.587980459028486"/>
    <n v="22.554867102901152"/>
    <x v="7"/>
  </r>
  <r>
    <n v="432300"/>
    <s v="Viamão"/>
    <s v="RS"/>
    <n v="1"/>
    <n v="31419"/>
    <n v="0.05"/>
    <n v="1570.95"/>
    <n v="155553"/>
    <n v="81.334901960784308"/>
    <n v="20.198260399992286"/>
    <x v="7"/>
  </r>
  <r>
    <n v="432310"/>
    <s v="Vicente Dutra"/>
    <s v="RS"/>
    <n v="2"/>
    <n v="350"/>
    <n v="0.05"/>
    <n v="17.5"/>
    <n v="3157"/>
    <n v="88.804500703234879"/>
    <n v="11.086474501108649"/>
    <x v="7"/>
  </r>
  <r>
    <n v="432320"/>
    <s v="Victor Graeff"/>
    <s v="RS"/>
    <n v="6"/>
    <n v="341"/>
    <n v="0.05"/>
    <n v="17.05"/>
    <n v="1892"/>
    <n v="82.728465238303457"/>
    <n v="18.023255813953487"/>
    <x v="7"/>
  </r>
  <r>
    <n v="432345"/>
    <s v="Vila Nova do Sul"/>
    <s v="RS"/>
    <n v="4"/>
    <n v="422"/>
    <n v="0.05"/>
    <n v="21.1"/>
    <n v="2989"/>
    <n v="86.113511956208583"/>
    <n v="14.118434258949481"/>
    <x v="7"/>
  </r>
  <r>
    <n v="432360"/>
    <s v="Vista Alegre do Prata"/>
    <s v="RS"/>
    <n v="5"/>
    <n v="181"/>
    <n v="0.05"/>
    <n v="9.0500000000000007"/>
    <n v="1094"/>
    <n v="83.83141762452108"/>
    <n v="16.544789762340038"/>
    <x v="7"/>
  </r>
  <r>
    <n v="432377"/>
    <s v="Westfalia"/>
    <s v="RS"/>
    <n v="16"/>
    <n v="347"/>
    <n v="0.05"/>
    <n v="17.350000000000001"/>
    <n v="2109"/>
    <n v="84.023904382470121"/>
    <n v="16.453295400663823"/>
    <x v="7"/>
  </r>
  <r>
    <n v="430807"/>
    <s v="Fazenda Vilanova"/>
    <s v="RS"/>
    <n v="16"/>
    <n v="546"/>
    <n v="0.05"/>
    <n v="27.3"/>
    <n v="2761"/>
    <n v="81.56573116691284"/>
    <n v="19.77544367982615"/>
    <x v="7"/>
  </r>
  <r>
    <n v="431040"/>
    <s v="Independência"/>
    <s v="RS"/>
    <n v="14"/>
    <n v="649"/>
    <n v="0.05"/>
    <n v="32.450000000000003"/>
    <n v="4240"/>
    <n v="85.055165496489465"/>
    <n v="15.306603773584907"/>
    <x v="7"/>
  </r>
  <r>
    <n v="431846"/>
    <s v="São José do Herval"/>
    <s v="RS"/>
    <n v="16"/>
    <n v="250"/>
    <n v="0.05"/>
    <n v="12.5"/>
    <n v="1243"/>
    <n v="81.294964028776988"/>
    <n v="20.11263073209976"/>
    <x v="7"/>
  </r>
  <r>
    <n v="432130"/>
    <s v="Taquari"/>
    <s v="RS"/>
    <n v="16"/>
    <n v="3235"/>
    <n v="0.05"/>
    <n v="161.75"/>
    <n v="17189"/>
    <n v="82.370136093540353"/>
    <n v="18.820175693757633"/>
    <x v="7"/>
  </r>
  <r>
    <n v="432145"/>
    <s v="Teutônia"/>
    <s v="RS"/>
    <n v="16"/>
    <n v="4422"/>
    <n v="0.05"/>
    <n v="221.10000000000002"/>
    <n v="21268"/>
    <n v="80.879221174323092"/>
    <n v="20.791799887154411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1:B10" firstHeaderRow="1" firstDataRow="1" firstDataCol="1"/>
  <pivotFields count="11">
    <pivotField showAll="0"/>
    <pivotField showAll="0"/>
    <pivotField showAll="0"/>
    <pivotField numFmtId="3" showAll="0"/>
    <pivotField numFmtId="1" showAll="0"/>
    <pivotField numFmtId="2" showAll="0"/>
    <pivotField numFmtId="1" showAll="0"/>
    <pivotField numFmtId="1" showAll="0"/>
    <pivotField numFmtId="2" showAll="0"/>
    <pivotField numFmtId="164" showAll="0"/>
    <pivotField axis="axisRow" dataField="1" showAll="0">
      <items count="9"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1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IDADE" fld="1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6"/>
  <sheetViews>
    <sheetView topLeftCell="A70" zoomScale="110" zoomScaleNormal="110" workbookViewId="0">
      <selection activeCell="E363" sqref="E363"/>
    </sheetView>
  </sheetViews>
  <sheetFormatPr defaultRowHeight="15"/>
  <cols>
    <col min="1" max="1" width="15.5703125" customWidth="1"/>
    <col min="2" max="2" width="26.5703125" bestFit="1" customWidth="1"/>
    <col min="5" max="5" width="14.7109375" bestFit="1" customWidth="1"/>
    <col min="6" max="6" width="14.7109375" style="16" customWidth="1"/>
    <col min="7" max="7" width="18.5703125" customWidth="1"/>
    <col min="8" max="8" width="15.42578125" style="9" customWidth="1"/>
    <col min="9" max="9" width="16.85546875" customWidth="1"/>
    <col min="10" max="10" width="22.5703125" customWidth="1"/>
    <col min="11" max="11" width="22.7109375" bestFit="1" customWidth="1"/>
    <col min="12" max="12" width="12" style="9" customWidth="1"/>
  </cols>
  <sheetData>
    <row r="1" spans="1:12">
      <c r="F1" s="93"/>
      <c r="G1" s="93"/>
    </row>
    <row r="2" spans="1:12">
      <c r="F2" s="46" t="s">
        <v>514</v>
      </c>
      <c r="G2" s="47" t="s">
        <v>511</v>
      </c>
      <c r="H2" s="52" t="s">
        <v>513</v>
      </c>
      <c r="I2" s="52" t="s">
        <v>518</v>
      </c>
    </row>
    <row r="3" spans="1:12">
      <c r="F3" s="48">
        <v>25</v>
      </c>
      <c r="G3" s="49">
        <v>0.7</v>
      </c>
      <c r="H3" s="50">
        <f>SUMIF($H$13:$H$384,"= 25",$G$13:$G$384)</f>
        <v>3576.4887144732961</v>
      </c>
      <c r="I3" s="51">
        <f>COUNTIF($H$13:$H$384,"= 25")</f>
        <v>9</v>
      </c>
      <c r="J3" s="45"/>
    </row>
    <row r="4" spans="1:12">
      <c r="F4" s="48">
        <v>24</v>
      </c>
      <c r="G4" s="49">
        <v>0.55000000000000004</v>
      </c>
      <c r="H4" s="50">
        <f>SUMIF($H$13:$H$384,"= 24",$G$13:$G$384)</f>
        <v>14188.075000000003</v>
      </c>
      <c r="I4" s="51">
        <f>COUNTIF($H$13:$H$384,"= 24")</f>
        <v>11</v>
      </c>
      <c r="J4" s="45"/>
    </row>
    <row r="5" spans="1:12">
      <c r="F5" s="48">
        <v>23</v>
      </c>
      <c r="G5" s="49">
        <v>0.45</v>
      </c>
      <c r="H5" s="50">
        <f>SUMIF($H$13:$H$384,"= 23",$G$13:$G$384)</f>
        <v>7926.8537561553458</v>
      </c>
      <c r="I5" s="51">
        <f>COUNTIF($H$13:$H$384,"= 23")</f>
        <v>18</v>
      </c>
      <c r="J5" s="45"/>
    </row>
    <row r="6" spans="1:12">
      <c r="F6" s="48">
        <v>22</v>
      </c>
      <c r="G6" s="49">
        <v>0.35</v>
      </c>
      <c r="H6" s="50">
        <f>SUMIF($H$13:$H$384,"= 22",$G$13:$G$384)</f>
        <v>16529.877249465528</v>
      </c>
      <c r="I6" s="51">
        <f>COUNTIF($H$13:$H$384,"= 22")</f>
        <v>26</v>
      </c>
      <c r="J6" s="45"/>
    </row>
    <row r="7" spans="1:12">
      <c r="F7" s="48">
        <v>21</v>
      </c>
      <c r="G7" s="49">
        <v>0.25</v>
      </c>
      <c r="H7" s="50">
        <f>SUMIF($H$13:$H$384,"= 21",$G$13:$G$384)</f>
        <v>18129.779362390051</v>
      </c>
      <c r="I7" s="51">
        <f>COUNTIF($H$13:$H$384,"= 21")</f>
        <v>28</v>
      </c>
      <c r="J7" s="45"/>
    </row>
    <row r="8" spans="1:12">
      <c r="F8" s="48">
        <v>20</v>
      </c>
      <c r="G8" s="49">
        <v>0.1</v>
      </c>
      <c r="H8" s="50">
        <f>SUMIF($H$13:$H$384,"= 20",$G$13:$G$384)</f>
        <v>15546.527653288998</v>
      </c>
      <c r="I8" s="51">
        <f>COUNTIF($H$13:$H$384,"= 20")</f>
        <v>49</v>
      </c>
      <c r="J8" s="45"/>
    </row>
    <row r="9" spans="1:12">
      <c r="F9" s="48">
        <v>19</v>
      </c>
      <c r="G9" s="49">
        <v>0.05</v>
      </c>
      <c r="H9" s="50">
        <f>SUMIF($H$13:$H$384,"= 19",$G$13:$G$384)</f>
        <v>5367.8783608238573</v>
      </c>
      <c r="I9" s="51">
        <f>COUNTIF($H$13:$H$384,"= 19")</f>
        <v>26</v>
      </c>
      <c r="J9" s="45"/>
    </row>
    <row r="10" spans="1:12">
      <c r="F10" s="48">
        <v>18</v>
      </c>
      <c r="G10" s="49">
        <v>0.05</v>
      </c>
      <c r="H10" s="50">
        <f>SUMIF($H$13:$H$384,"= 18",$G$13:$G$384)</f>
        <v>36958.285531898087</v>
      </c>
      <c r="I10" s="51">
        <f>COUNTIF($H$13:$H$384,"= 18")</f>
        <v>205</v>
      </c>
      <c r="J10" s="45"/>
    </row>
    <row r="11" spans="1:12">
      <c r="F11" s="46" t="s">
        <v>513</v>
      </c>
      <c r="G11" s="53">
        <f>SUM(G13:G384)</f>
        <v>118223.76562849517</v>
      </c>
      <c r="H11" s="54">
        <f>SUM(H3:H10)</f>
        <v>118223.76562849517</v>
      </c>
      <c r="I11" s="55">
        <f>SUM(I3:I10)</f>
        <v>372</v>
      </c>
      <c r="J11" s="45"/>
    </row>
    <row r="12" spans="1:12" ht="37.5" customHeight="1">
      <c r="A12" s="38" t="s">
        <v>0</v>
      </c>
      <c r="B12" s="38" t="s">
        <v>1</v>
      </c>
      <c r="C12" s="38" t="s">
        <v>2</v>
      </c>
      <c r="D12" s="38" t="s">
        <v>3</v>
      </c>
      <c r="E12" s="39" t="s">
        <v>501</v>
      </c>
      <c r="F12" s="42" t="s">
        <v>511</v>
      </c>
      <c r="G12" s="41" t="s">
        <v>512</v>
      </c>
      <c r="H12" s="41" t="s">
        <v>510</v>
      </c>
      <c r="I12" s="39" t="s">
        <v>502</v>
      </c>
      <c r="J12" s="40" t="s">
        <v>504</v>
      </c>
      <c r="K12" s="39" t="s">
        <v>503</v>
      </c>
      <c r="L12" s="41" t="s">
        <v>510</v>
      </c>
    </row>
    <row r="13" spans="1:12">
      <c r="A13" s="1">
        <v>430005</v>
      </c>
      <c r="B13" s="2" t="s">
        <v>6</v>
      </c>
      <c r="C13" s="3" t="s">
        <v>5</v>
      </c>
      <c r="D13" s="3">
        <v>6</v>
      </c>
      <c r="E13" s="5">
        <v>376</v>
      </c>
      <c r="F13" s="16">
        <f t="shared" ref="F13:F76" si="0">VLOOKUP(L13,$F$3:$G$10,2,FALSE)</f>
        <v>0.05</v>
      </c>
      <c r="G13" s="5">
        <f t="shared" ref="G13:G56" si="1">E13*F13</f>
        <v>18.8</v>
      </c>
      <c r="H13" s="9">
        <v>18</v>
      </c>
      <c r="I13" s="5">
        <v>2456</v>
      </c>
      <c r="J13" s="16">
        <v>85.100485100485102</v>
      </c>
      <c r="K13" s="10">
        <v>15.309446254071663</v>
      </c>
      <c r="L13" s="9">
        <v>18</v>
      </c>
    </row>
    <row r="14" spans="1:12">
      <c r="A14" s="1">
        <v>430010</v>
      </c>
      <c r="B14" s="2" t="s">
        <v>7</v>
      </c>
      <c r="C14" s="3" t="s">
        <v>5</v>
      </c>
      <c r="D14" s="3">
        <v>4</v>
      </c>
      <c r="E14" s="5">
        <v>2413</v>
      </c>
      <c r="F14" s="16">
        <f t="shared" si="0"/>
        <v>0.35</v>
      </c>
      <c r="G14" s="5">
        <f t="shared" si="1"/>
        <v>844.55</v>
      </c>
      <c r="H14" s="9">
        <v>22</v>
      </c>
      <c r="I14" s="5">
        <v>10542</v>
      </c>
      <c r="J14" s="16">
        <v>79.406447725218442</v>
      </c>
      <c r="K14" s="10">
        <v>22.8893948017454</v>
      </c>
      <c r="L14" s="9">
        <v>22</v>
      </c>
    </row>
    <row r="15" spans="1:12">
      <c r="A15" s="1">
        <v>430020</v>
      </c>
      <c r="B15" s="2" t="s">
        <v>8</v>
      </c>
      <c r="C15" s="3" t="s">
        <v>5</v>
      </c>
      <c r="D15" s="3">
        <v>17</v>
      </c>
      <c r="E15" s="5">
        <v>769</v>
      </c>
      <c r="F15" s="16">
        <f t="shared" si="0"/>
        <v>0.25</v>
      </c>
      <c r="G15" s="5">
        <f t="shared" si="1"/>
        <v>192.25</v>
      </c>
      <c r="H15" s="9">
        <v>21</v>
      </c>
      <c r="I15" s="5">
        <v>4800</v>
      </c>
      <c r="J15" s="16">
        <v>84.551699841465563</v>
      </c>
      <c r="K15" s="10">
        <v>16.020833333333336</v>
      </c>
      <c r="L15" s="9">
        <v>21</v>
      </c>
    </row>
    <row r="16" spans="1:12">
      <c r="A16" s="1">
        <v>430040</v>
      </c>
      <c r="B16" s="2" t="s">
        <v>10</v>
      </c>
      <c r="C16" s="3" t="s">
        <v>5</v>
      </c>
      <c r="D16" s="3">
        <v>10</v>
      </c>
      <c r="E16" s="5">
        <v>8166</v>
      </c>
      <c r="F16" s="16">
        <f t="shared" si="0"/>
        <v>0.05</v>
      </c>
      <c r="G16" s="5">
        <f t="shared" si="1"/>
        <v>408.3</v>
      </c>
      <c r="H16" s="9">
        <v>18</v>
      </c>
      <c r="I16" s="5">
        <v>48286</v>
      </c>
      <c r="J16" s="16">
        <v>83.876459143968873</v>
      </c>
      <c r="K16" s="10">
        <v>16.911734250093193</v>
      </c>
      <c r="L16" s="9">
        <v>18</v>
      </c>
    </row>
    <row r="17" spans="1:12">
      <c r="A17" s="1">
        <v>430045</v>
      </c>
      <c r="B17" s="2" t="s">
        <v>11</v>
      </c>
      <c r="C17" s="3" t="s">
        <v>5</v>
      </c>
      <c r="D17" s="3">
        <v>14</v>
      </c>
      <c r="E17" s="5">
        <v>249</v>
      </c>
      <c r="F17" s="16">
        <f t="shared" si="0"/>
        <v>0.05</v>
      </c>
      <c r="G17" s="5">
        <f t="shared" si="1"/>
        <v>12.450000000000001</v>
      </c>
      <c r="H17" s="9">
        <v>18</v>
      </c>
      <c r="I17" s="5">
        <v>2610</v>
      </c>
      <c r="J17" s="16">
        <v>90.155440414507765</v>
      </c>
      <c r="K17" s="10">
        <v>9.5402298850574709</v>
      </c>
      <c r="L17" s="9">
        <v>18</v>
      </c>
    </row>
    <row r="18" spans="1:12">
      <c r="A18" s="1">
        <v>430047</v>
      </c>
      <c r="B18" s="2" t="s">
        <v>12</v>
      </c>
      <c r="C18" s="3" t="s">
        <v>5</v>
      </c>
      <c r="D18" s="3">
        <v>6</v>
      </c>
      <c r="E18" s="5">
        <v>255</v>
      </c>
      <c r="F18" s="16">
        <f t="shared" si="0"/>
        <v>0.05</v>
      </c>
      <c r="G18" s="5">
        <f t="shared" si="1"/>
        <v>12.75</v>
      </c>
      <c r="H18" s="9">
        <v>19</v>
      </c>
      <c r="I18" s="5">
        <v>1302</v>
      </c>
      <c r="J18" s="16">
        <v>81.425891181988746</v>
      </c>
      <c r="K18" s="10">
        <v>19.585253456221199</v>
      </c>
      <c r="L18" s="9">
        <v>19</v>
      </c>
    </row>
    <row r="19" spans="1:12">
      <c r="A19" s="1">
        <v>430050</v>
      </c>
      <c r="B19" s="2" t="s">
        <v>13</v>
      </c>
      <c r="C19" s="3" t="s">
        <v>5</v>
      </c>
      <c r="D19" s="3">
        <v>2</v>
      </c>
      <c r="E19" s="5">
        <v>648</v>
      </c>
      <c r="F19" s="16">
        <f t="shared" si="0"/>
        <v>0.45</v>
      </c>
      <c r="G19" s="5">
        <f t="shared" si="1"/>
        <v>291.60000000000002</v>
      </c>
      <c r="H19" s="9">
        <v>23</v>
      </c>
      <c r="I19" s="5">
        <v>4274</v>
      </c>
      <c r="J19" s="16">
        <v>85.173375846950975</v>
      </c>
      <c r="K19" s="10">
        <v>15.161441272812354</v>
      </c>
      <c r="L19" s="9">
        <v>23</v>
      </c>
    </row>
    <row r="20" spans="1:12">
      <c r="A20" s="1">
        <v>430055</v>
      </c>
      <c r="B20" s="2" t="s">
        <v>14</v>
      </c>
      <c r="C20" s="3" t="s">
        <v>5</v>
      </c>
      <c r="D20" s="3">
        <v>6</v>
      </c>
      <c r="E20" s="5">
        <v>172</v>
      </c>
      <c r="F20" s="16">
        <f t="shared" si="0"/>
        <v>0.7</v>
      </c>
      <c r="G20" s="5">
        <f t="shared" si="1"/>
        <v>120.39999999999999</v>
      </c>
      <c r="H20" s="9">
        <v>25</v>
      </c>
      <c r="I20" s="5">
        <v>1134</v>
      </c>
      <c r="J20" s="16">
        <v>84.880239520958085</v>
      </c>
      <c r="K20" s="10">
        <v>15.167548500881834</v>
      </c>
      <c r="L20" s="9">
        <v>25</v>
      </c>
    </row>
    <row r="21" spans="1:12">
      <c r="A21" s="1">
        <v>430057</v>
      </c>
      <c r="B21" s="2" t="s">
        <v>15</v>
      </c>
      <c r="C21" s="3" t="s">
        <v>5</v>
      </c>
      <c r="D21" s="3">
        <v>5</v>
      </c>
      <c r="E21" s="5">
        <v>298</v>
      </c>
      <c r="F21" s="16">
        <f t="shared" si="0"/>
        <v>0.35</v>
      </c>
      <c r="G21" s="5">
        <f t="shared" si="1"/>
        <v>104.3</v>
      </c>
      <c r="H21" s="9">
        <v>22</v>
      </c>
      <c r="I21" s="5">
        <v>2196</v>
      </c>
      <c r="J21" s="16">
        <v>86.593059936908517</v>
      </c>
      <c r="K21" s="10">
        <v>13.570127504553733</v>
      </c>
      <c r="L21" s="9">
        <v>22</v>
      </c>
    </row>
    <row r="22" spans="1:12">
      <c r="A22" s="1">
        <v>430060</v>
      </c>
      <c r="B22" s="2" t="s">
        <v>16</v>
      </c>
      <c r="C22" s="3" t="s">
        <v>5</v>
      </c>
      <c r="D22" s="3">
        <v>1</v>
      </c>
      <c r="E22" s="5">
        <v>34988</v>
      </c>
      <c r="F22" s="16">
        <f t="shared" si="0"/>
        <v>0.05</v>
      </c>
      <c r="G22" s="5">
        <f t="shared" si="1"/>
        <v>1749.4</v>
      </c>
      <c r="H22" s="9">
        <v>18</v>
      </c>
      <c r="I22" s="5">
        <v>113871</v>
      </c>
      <c r="J22" s="16">
        <v>74.12366637808141</v>
      </c>
      <c r="K22" s="10">
        <v>30.72599696147395</v>
      </c>
      <c r="L22" s="9">
        <v>18</v>
      </c>
    </row>
    <row r="23" spans="1:12">
      <c r="A23" s="1">
        <v>430063</v>
      </c>
      <c r="B23" s="2" t="s">
        <v>17</v>
      </c>
      <c r="C23" s="3" t="s">
        <v>5</v>
      </c>
      <c r="D23" s="3">
        <v>3</v>
      </c>
      <c r="E23" s="5">
        <v>348</v>
      </c>
      <c r="F23" s="16">
        <f t="shared" si="0"/>
        <v>0.05</v>
      </c>
      <c r="G23" s="5">
        <f t="shared" si="1"/>
        <v>17.400000000000002</v>
      </c>
      <c r="H23" s="9">
        <v>18</v>
      </c>
      <c r="I23" s="5">
        <v>4793</v>
      </c>
      <c r="J23" s="16">
        <v>92.36847176719985</v>
      </c>
      <c r="K23" s="10">
        <v>7.2605883580221162</v>
      </c>
      <c r="L23" s="9">
        <v>18</v>
      </c>
    </row>
    <row r="24" spans="1:12">
      <c r="A24" s="1">
        <v>430064</v>
      </c>
      <c r="B24" s="2" t="s">
        <v>18</v>
      </c>
      <c r="C24" s="3" t="s">
        <v>5</v>
      </c>
      <c r="D24" s="3">
        <v>2</v>
      </c>
      <c r="E24" s="5">
        <v>691</v>
      </c>
      <c r="F24" s="16">
        <f t="shared" si="0"/>
        <v>0.05</v>
      </c>
      <c r="G24" s="5">
        <f t="shared" si="1"/>
        <v>34.550000000000004</v>
      </c>
      <c r="H24" s="9">
        <v>18</v>
      </c>
      <c r="I24" s="5">
        <v>5378</v>
      </c>
      <c r="J24" s="16">
        <v>94.583186774533942</v>
      </c>
      <c r="K24" s="10">
        <v>12.848642618073633</v>
      </c>
      <c r="L24" s="9">
        <v>18</v>
      </c>
    </row>
    <row r="25" spans="1:12">
      <c r="A25" s="1">
        <v>430066</v>
      </c>
      <c r="B25" s="2" t="s">
        <v>19</v>
      </c>
      <c r="C25" s="3" t="s">
        <v>5</v>
      </c>
      <c r="D25" s="3">
        <v>6</v>
      </c>
      <c r="E25" s="5">
        <v>116</v>
      </c>
      <c r="F25" s="16">
        <f t="shared" si="0"/>
        <v>0.05</v>
      </c>
      <c r="G25" s="5">
        <f t="shared" si="1"/>
        <v>5.8000000000000007</v>
      </c>
      <c r="H25" s="9">
        <v>18</v>
      </c>
      <c r="I25" s="5">
        <v>932</v>
      </c>
      <c r="J25" s="16">
        <v>87.429643527204504</v>
      </c>
      <c r="K25" s="10">
        <v>12.446351931330472</v>
      </c>
      <c r="L25" s="9">
        <v>18</v>
      </c>
    </row>
    <row r="26" spans="1:12">
      <c r="A26" s="1">
        <v>430070</v>
      </c>
      <c r="B26" s="2" t="s">
        <v>20</v>
      </c>
      <c r="C26" s="3" t="s">
        <v>5</v>
      </c>
      <c r="D26" s="3">
        <v>16</v>
      </c>
      <c r="E26" s="5">
        <v>693</v>
      </c>
      <c r="F26" s="16">
        <f t="shared" si="0"/>
        <v>0.05</v>
      </c>
      <c r="G26" s="5">
        <f t="shared" si="1"/>
        <v>34.65</v>
      </c>
      <c r="H26" s="9">
        <v>18</v>
      </c>
      <c r="I26" s="5">
        <v>4230</v>
      </c>
      <c r="J26" s="16">
        <v>84.179104477611943</v>
      </c>
      <c r="K26" s="10">
        <v>16.382978723404253</v>
      </c>
      <c r="L26" s="9">
        <v>18</v>
      </c>
    </row>
    <row r="27" spans="1:12">
      <c r="A27" s="1">
        <v>430080</v>
      </c>
      <c r="B27" s="2" t="s">
        <v>21</v>
      </c>
      <c r="C27" s="3" t="s">
        <v>5</v>
      </c>
      <c r="D27" s="3">
        <v>5</v>
      </c>
      <c r="E27" s="5">
        <v>1749</v>
      </c>
      <c r="F27" s="16">
        <f t="shared" si="0"/>
        <v>0.35</v>
      </c>
      <c r="G27" s="5">
        <f t="shared" si="1"/>
        <v>612.15</v>
      </c>
      <c r="H27" s="9">
        <v>22</v>
      </c>
      <c r="I27" s="5">
        <v>8867</v>
      </c>
      <c r="J27" s="16">
        <v>81.678334561532793</v>
      </c>
      <c r="K27" s="10">
        <v>19.724822375098679</v>
      </c>
      <c r="L27" s="9">
        <v>22</v>
      </c>
    </row>
    <row r="28" spans="1:12">
      <c r="A28" s="1">
        <v>430085</v>
      </c>
      <c r="B28" s="2" t="s">
        <v>22</v>
      </c>
      <c r="C28" s="3" t="s">
        <v>5</v>
      </c>
      <c r="D28" s="3">
        <v>1</v>
      </c>
      <c r="E28" s="5">
        <v>207</v>
      </c>
      <c r="F28" s="16">
        <f t="shared" si="0"/>
        <v>0.45</v>
      </c>
      <c r="G28" s="5">
        <f t="shared" si="1"/>
        <v>93.15</v>
      </c>
      <c r="H28" s="9">
        <v>23</v>
      </c>
      <c r="I28" s="5">
        <v>2657</v>
      </c>
      <c r="J28" s="16">
        <v>91.810642709053212</v>
      </c>
      <c r="K28" s="10">
        <v>7.7907414377117057</v>
      </c>
      <c r="L28" s="9">
        <v>23</v>
      </c>
    </row>
    <row r="29" spans="1:12">
      <c r="A29" s="1">
        <v>430087</v>
      </c>
      <c r="B29" s="2" t="s">
        <v>23</v>
      </c>
      <c r="C29" s="3" t="s">
        <v>5</v>
      </c>
      <c r="D29" s="3">
        <v>1</v>
      </c>
      <c r="E29" s="5">
        <v>292</v>
      </c>
      <c r="F29" s="16">
        <f t="shared" si="0"/>
        <v>0.25</v>
      </c>
      <c r="G29" s="5">
        <f t="shared" si="1"/>
        <v>73</v>
      </c>
      <c r="H29" s="9">
        <v>21</v>
      </c>
      <c r="I29" s="5">
        <v>4078</v>
      </c>
      <c r="J29" s="16">
        <v>92.429737080689037</v>
      </c>
      <c r="K29" s="10">
        <v>7.1603727317312407</v>
      </c>
      <c r="L29" s="9">
        <v>21</v>
      </c>
    </row>
    <row r="30" spans="1:12">
      <c r="A30" s="1">
        <v>430090</v>
      </c>
      <c r="B30" s="2" t="s">
        <v>24</v>
      </c>
      <c r="C30" s="3" t="s">
        <v>5</v>
      </c>
      <c r="D30" s="3">
        <v>11</v>
      </c>
      <c r="E30" s="5">
        <v>767.71860150186239</v>
      </c>
      <c r="F30" s="16">
        <f t="shared" si="0"/>
        <v>0.35</v>
      </c>
      <c r="G30" s="5">
        <f t="shared" si="1"/>
        <v>268.70151052565183</v>
      </c>
      <c r="H30" s="9">
        <v>22</v>
      </c>
      <c r="I30" s="5">
        <v>4494.2813984981376</v>
      </c>
      <c r="J30" s="16">
        <v>83.692391033484867</v>
      </c>
      <c r="K30" s="10">
        <v>17.08212133219812</v>
      </c>
      <c r="L30" s="9">
        <v>22</v>
      </c>
    </row>
    <row r="31" spans="1:12">
      <c r="A31" s="1">
        <v>430100</v>
      </c>
      <c r="B31" s="2" t="s">
        <v>25</v>
      </c>
      <c r="C31" s="3" t="s">
        <v>5</v>
      </c>
      <c r="D31" s="3">
        <v>16</v>
      </c>
      <c r="E31" s="5">
        <v>2943.67</v>
      </c>
      <c r="F31" s="16">
        <f t="shared" si="0"/>
        <v>0.25</v>
      </c>
      <c r="G31" s="5">
        <f t="shared" si="1"/>
        <v>735.91750000000002</v>
      </c>
      <c r="H31" s="9">
        <v>21</v>
      </c>
      <c r="I31" s="5">
        <v>13741.33</v>
      </c>
      <c r="J31" s="16">
        <v>80.419792824954641</v>
      </c>
      <c r="K31" s="10">
        <v>21.422016646132509</v>
      </c>
      <c r="L31" s="9">
        <v>21</v>
      </c>
    </row>
    <row r="32" spans="1:12">
      <c r="A32" s="1">
        <v>430107</v>
      </c>
      <c r="B32" s="2" t="s">
        <v>26</v>
      </c>
      <c r="C32" s="3" t="s">
        <v>5</v>
      </c>
      <c r="D32" s="3">
        <v>3</v>
      </c>
      <c r="E32" s="5">
        <v>359</v>
      </c>
      <c r="F32" s="16">
        <f t="shared" si="0"/>
        <v>0.05</v>
      </c>
      <c r="G32" s="5">
        <f t="shared" si="1"/>
        <v>17.95</v>
      </c>
      <c r="H32" s="9">
        <v>18</v>
      </c>
      <c r="I32" s="5">
        <v>1950</v>
      </c>
      <c r="J32" s="16">
        <v>82.522217520101577</v>
      </c>
      <c r="K32" s="10">
        <v>18.410256410256409</v>
      </c>
      <c r="L32" s="9">
        <v>18</v>
      </c>
    </row>
    <row r="33" spans="1:12">
      <c r="A33" s="1">
        <v>430120</v>
      </c>
      <c r="B33" s="2" t="s">
        <v>28</v>
      </c>
      <c r="C33" s="3" t="s">
        <v>5</v>
      </c>
      <c r="D33" s="3">
        <v>8</v>
      </c>
      <c r="E33" s="5">
        <v>1808</v>
      </c>
      <c r="F33" s="16">
        <f t="shared" si="0"/>
        <v>0.05</v>
      </c>
      <c r="G33" s="5">
        <f t="shared" si="1"/>
        <v>90.4</v>
      </c>
      <c r="H33" s="9">
        <v>19</v>
      </c>
      <c r="I33" s="5">
        <v>8372</v>
      </c>
      <c r="J33" s="16">
        <v>80.25306748466258</v>
      </c>
      <c r="K33" s="10">
        <v>21.595795508838986</v>
      </c>
      <c r="L33" s="9">
        <v>19</v>
      </c>
    </row>
    <row r="34" spans="1:12">
      <c r="A34" s="1">
        <v>430110</v>
      </c>
      <c r="B34" s="2" t="s">
        <v>29</v>
      </c>
      <c r="C34" s="3" t="s">
        <v>5</v>
      </c>
      <c r="D34" s="3">
        <v>1</v>
      </c>
      <c r="E34" s="5">
        <v>919</v>
      </c>
      <c r="F34" s="16">
        <f t="shared" si="0"/>
        <v>0.05</v>
      </c>
      <c r="G34" s="5">
        <f t="shared" si="1"/>
        <v>45.95</v>
      </c>
      <c r="H34" s="9">
        <v>18</v>
      </c>
      <c r="I34" s="5">
        <v>9924</v>
      </c>
      <c r="J34" s="16">
        <v>90.423690205011383</v>
      </c>
      <c r="K34" s="10">
        <v>9.2603788794840796</v>
      </c>
      <c r="L34" s="9">
        <v>18</v>
      </c>
    </row>
    <row r="35" spans="1:12">
      <c r="A35" s="1">
        <v>430130</v>
      </c>
      <c r="B35" s="2" t="s">
        <v>30</v>
      </c>
      <c r="C35" s="3" t="s">
        <v>5</v>
      </c>
      <c r="D35" s="3">
        <v>3</v>
      </c>
      <c r="E35" s="5">
        <v>2589</v>
      </c>
      <c r="F35" s="16">
        <f t="shared" si="0"/>
        <v>0.35</v>
      </c>
      <c r="G35" s="5">
        <f t="shared" si="1"/>
        <v>906.15</v>
      </c>
      <c r="H35" s="9">
        <v>22</v>
      </c>
      <c r="I35" s="5">
        <v>11186</v>
      </c>
      <c r="J35" s="16">
        <v>79.170500389270288</v>
      </c>
      <c r="K35" s="10">
        <v>23.145002681923835</v>
      </c>
      <c r="L35" s="9">
        <v>22</v>
      </c>
    </row>
    <row r="36" spans="1:12">
      <c r="A36" s="1">
        <v>430140</v>
      </c>
      <c r="B36" s="2" t="s">
        <v>31</v>
      </c>
      <c r="C36" s="3" t="s">
        <v>5</v>
      </c>
      <c r="D36" s="3">
        <v>6</v>
      </c>
      <c r="E36" s="5">
        <v>1221</v>
      </c>
      <c r="F36" s="16">
        <f t="shared" si="0"/>
        <v>0.05</v>
      </c>
      <c r="G36" s="5">
        <f t="shared" si="1"/>
        <v>61.050000000000004</v>
      </c>
      <c r="H36" s="9">
        <v>18</v>
      </c>
      <c r="I36" s="5">
        <v>6954</v>
      </c>
      <c r="J36" s="16">
        <v>83.291412145167087</v>
      </c>
      <c r="K36" s="10">
        <v>17.558239861949957</v>
      </c>
      <c r="L36" s="9">
        <v>18</v>
      </c>
    </row>
    <row r="37" spans="1:12">
      <c r="A37" s="1">
        <v>430150</v>
      </c>
      <c r="B37" s="2" t="s">
        <v>32</v>
      </c>
      <c r="C37" s="3" t="s">
        <v>5</v>
      </c>
      <c r="D37" s="3">
        <v>17</v>
      </c>
      <c r="E37" s="5">
        <v>713</v>
      </c>
      <c r="F37" s="16">
        <f t="shared" si="0"/>
        <v>0.25</v>
      </c>
      <c r="G37" s="5">
        <f t="shared" si="1"/>
        <v>178.25</v>
      </c>
      <c r="H37" s="9">
        <v>21</v>
      </c>
      <c r="I37" s="5">
        <v>4764</v>
      </c>
      <c r="J37" s="16">
        <v>85.391647248610852</v>
      </c>
      <c r="K37" s="10">
        <v>14.966414777497903</v>
      </c>
      <c r="L37" s="9">
        <v>21</v>
      </c>
    </row>
    <row r="38" spans="1:12">
      <c r="A38" s="1">
        <v>430155</v>
      </c>
      <c r="B38" s="2" t="s">
        <v>33</v>
      </c>
      <c r="C38" s="3" t="s">
        <v>5</v>
      </c>
      <c r="D38" s="3">
        <v>11</v>
      </c>
      <c r="E38" s="5">
        <v>478.66768264322764</v>
      </c>
      <c r="F38" s="16">
        <f t="shared" si="0"/>
        <v>0.1</v>
      </c>
      <c r="G38" s="5">
        <f t="shared" si="1"/>
        <v>47.866768264322765</v>
      </c>
      <c r="H38" s="9">
        <v>20</v>
      </c>
      <c r="I38" s="5">
        <v>2409.3323173567724</v>
      </c>
      <c r="J38" s="16">
        <v>81.396362072863923</v>
      </c>
      <c r="K38" s="10">
        <v>19.867233722592651</v>
      </c>
      <c r="L38" s="9">
        <v>20</v>
      </c>
    </row>
    <row r="39" spans="1:12">
      <c r="A39" s="1">
        <v>430165</v>
      </c>
      <c r="B39" s="2" t="s">
        <v>36</v>
      </c>
      <c r="C39" s="3" t="s">
        <v>5</v>
      </c>
      <c r="D39" s="3">
        <v>1</v>
      </c>
      <c r="E39" s="5">
        <v>786</v>
      </c>
      <c r="F39" s="16">
        <f t="shared" si="0"/>
        <v>0.1</v>
      </c>
      <c r="G39" s="5">
        <f t="shared" si="1"/>
        <v>78.600000000000009</v>
      </c>
      <c r="H39" s="9">
        <v>20</v>
      </c>
      <c r="I39" s="5">
        <v>4174</v>
      </c>
      <c r="J39" s="16">
        <v>82.669835611012076</v>
      </c>
      <c r="K39" s="10">
        <v>18.830857690464782</v>
      </c>
      <c r="L39" s="9">
        <v>20</v>
      </c>
    </row>
    <row r="40" spans="1:12">
      <c r="A40" s="1">
        <v>430175</v>
      </c>
      <c r="B40" s="2" t="s">
        <v>38</v>
      </c>
      <c r="C40" s="3" t="s">
        <v>5</v>
      </c>
      <c r="D40" s="3">
        <v>1</v>
      </c>
      <c r="E40" s="5">
        <v>731</v>
      </c>
      <c r="F40" s="16">
        <f t="shared" si="0"/>
        <v>0.05</v>
      </c>
      <c r="G40" s="5">
        <f t="shared" si="1"/>
        <v>36.550000000000004</v>
      </c>
      <c r="H40" s="9">
        <v>18</v>
      </c>
      <c r="I40" s="5">
        <v>4762</v>
      </c>
      <c r="J40" s="16">
        <v>85.111706881143874</v>
      </c>
      <c r="K40" s="10">
        <v>15.350692986140277</v>
      </c>
      <c r="L40" s="9">
        <v>18</v>
      </c>
    </row>
    <row r="41" spans="1:12">
      <c r="A41" s="1">
        <v>430190</v>
      </c>
      <c r="B41" s="2" t="s">
        <v>41</v>
      </c>
      <c r="C41" s="3" t="s">
        <v>5</v>
      </c>
      <c r="D41" s="3">
        <v>1</v>
      </c>
      <c r="E41" s="5">
        <v>1706</v>
      </c>
      <c r="F41" s="16">
        <f t="shared" si="0"/>
        <v>0.25</v>
      </c>
      <c r="G41" s="5">
        <f t="shared" si="1"/>
        <v>426.5</v>
      </c>
      <c r="H41" s="9">
        <v>21</v>
      </c>
      <c r="I41" s="5">
        <v>8480</v>
      </c>
      <c r="J41" s="16">
        <v>81.381957773512482</v>
      </c>
      <c r="K41" s="10">
        <v>20.117924528301888</v>
      </c>
      <c r="L41" s="9">
        <v>21</v>
      </c>
    </row>
    <row r="42" spans="1:12">
      <c r="A42" s="1">
        <v>430192</v>
      </c>
      <c r="B42" s="2" t="s">
        <v>42</v>
      </c>
      <c r="C42" s="3" t="s">
        <v>5</v>
      </c>
      <c r="D42" s="3">
        <v>11</v>
      </c>
      <c r="E42" s="5">
        <v>188.1646795108436</v>
      </c>
      <c r="F42" s="16">
        <f t="shared" si="0"/>
        <v>0.05</v>
      </c>
      <c r="G42" s="5">
        <f t="shared" si="1"/>
        <v>9.4082339755421796</v>
      </c>
      <c r="H42" s="9">
        <v>18</v>
      </c>
      <c r="I42" s="5">
        <v>1210.8353204891564</v>
      </c>
      <c r="J42" s="16">
        <v>84.733052518485408</v>
      </c>
      <c r="K42" s="10">
        <v>15.54007190959943</v>
      </c>
      <c r="L42" s="9">
        <v>18</v>
      </c>
    </row>
    <row r="43" spans="1:12">
      <c r="A43" s="1">
        <v>430180</v>
      </c>
      <c r="B43" s="2" t="s">
        <v>44</v>
      </c>
      <c r="C43" s="3" t="s">
        <v>5</v>
      </c>
      <c r="D43" s="3">
        <v>6</v>
      </c>
      <c r="E43" s="5">
        <v>610</v>
      </c>
      <c r="F43" s="16">
        <f t="shared" si="0"/>
        <v>0.05</v>
      </c>
      <c r="G43" s="5">
        <f t="shared" si="1"/>
        <v>30.5</v>
      </c>
      <c r="H43" s="9">
        <v>18</v>
      </c>
      <c r="I43" s="5">
        <v>3535</v>
      </c>
      <c r="J43" s="16">
        <v>83.589501064081333</v>
      </c>
      <c r="K43" s="10">
        <v>17.256011315417254</v>
      </c>
      <c r="L43" s="9">
        <v>18</v>
      </c>
    </row>
    <row r="44" spans="1:12">
      <c r="A44" s="1">
        <v>430200</v>
      </c>
      <c r="B44" s="2" t="s">
        <v>45</v>
      </c>
      <c r="C44" s="3" t="s">
        <v>5</v>
      </c>
      <c r="D44" s="3">
        <v>6</v>
      </c>
      <c r="E44" s="5">
        <v>1116</v>
      </c>
      <c r="F44" s="16">
        <f t="shared" si="0"/>
        <v>0.05</v>
      </c>
      <c r="G44" s="5">
        <f t="shared" si="1"/>
        <v>55.800000000000004</v>
      </c>
      <c r="H44" s="9">
        <v>18</v>
      </c>
      <c r="I44" s="5">
        <v>7102</v>
      </c>
      <c r="J44" s="16">
        <v>84.810126582278471</v>
      </c>
      <c r="K44" s="10">
        <v>15.713883413123064</v>
      </c>
      <c r="L44" s="9">
        <v>18</v>
      </c>
    </row>
    <row r="45" spans="1:12">
      <c r="A45" s="1">
        <v>430210</v>
      </c>
      <c r="B45" s="2" t="s">
        <v>47</v>
      </c>
      <c r="C45" s="3" t="s">
        <v>5</v>
      </c>
      <c r="D45" s="3">
        <v>5</v>
      </c>
      <c r="E45" s="5">
        <v>9927</v>
      </c>
      <c r="F45" s="16">
        <f t="shared" si="0"/>
        <v>0.05</v>
      </c>
      <c r="G45" s="5">
        <f t="shared" si="1"/>
        <v>496.35</v>
      </c>
      <c r="H45" s="9">
        <v>18</v>
      </c>
      <c r="I45" s="5">
        <v>86159</v>
      </c>
      <c r="J45" s="16">
        <v>88.420804170686154</v>
      </c>
      <c r="K45" s="10">
        <v>11.52172146844787</v>
      </c>
      <c r="L45" s="9">
        <v>18</v>
      </c>
    </row>
    <row r="46" spans="1:12">
      <c r="A46" s="1">
        <v>430215</v>
      </c>
      <c r="B46" s="2" t="s">
        <v>48</v>
      </c>
      <c r="C46" s="3" t="s">
        <v>5</v>
      </c>
      <c r="D46" s="3">
        <v>15</v>
      </c>
      <c r="E46" s="5">
        <v>302</v>
      </c>
      <c r="F46" s="16">
        <f t="shared" si="0"/>
        <v>0.25</v>
      </c>
      <c r="G46" s="5">
        <f t="shared" si="1"/>
        <v>75.5</v>
      </c>
      <c r="H46" s="9">
        <v>21</v>
      </c>
      <c r="I46" s="5">
        <v>1302</v>
      </c>
      <c r="J46" s="16">
        <v>78.813559322033896</v>
      </c>
      <c r="K46" s="10">
        <v>23.195084485407065</v>
      </c>
      <c r="L46" s="9">
        <v>21</v>
      </c>
    </row>
    <row r="47" spans="1:12">
      <c r="A47" s="1">
        <v>430220</v>
      </c>
      <c r="B47" s="2" t="s">
        <v>49</v>
      </c>
      <c r="C47" s="3" t="s">
        <v>5</v>
      </c>
      <c r="D47" s="3">
        <v>14</v>
      </c>
      <c r="E47" s="5">
        <v>916</v>
      </c>
      <c r="F47" s="16">
        <f t="shared" si="0"/>
        <v>0.05</v>
      </c>
      <c r="G47" s="5">
        <f t="shared" si="1"/>
        <v>45.800000000000004</v>
      </c>
      <c r="H47" s="9">
        <v>18</v>
      </c>
      <c r="I47" s="5">
        <v>4575</v>
      </c>
      <c r="J47" s="16">
        <v>81.362262137648941</v>
      </c>
      <c r="K47" s="10">
        <v>20.021857923497269</v>
      </c>
      <c r="L47" s="9">
        <v>18</v>
      </c>
    </row>
    <row r="48" spans="1:12">
      <c r="A48" s="1">
        <v>430222</v>
      </c>
      <c r="B48" s="2" t="s">
        <v>50</v>
      </c>
      <c r="C48" s="3" t="s">
        <v>5</v>
      </c>
      <c r="D48" s="3">
        <v>9</v>
      </c>
      <c r="E48" s="5">
        <v>270</v>
      </c>
      <c r="F48" s="16">
        <f t="shared" si="0"/>
        <v>0.05</v>
      </c>
      <c r="G48" s="5">
        <f t="shared" si="1"/>
        <v>13.5</v>
      </c>
      <c r="H48" s="9">
        <v>18</v>
      </c>
      <c r="I48" s="5">
        <v>1682</v>
      </c>
      <c r="J48" s="16">
        <v>84.3530591775326</v>
      </c>
      <c r="K48" s="10">
        <v>16.052318668252081</v>
      </c>
      <c r="L48" s="9">
        <v>18</v>
      </c>
    </row>
    <row r="49" spans="1:12">
      <c r="A49" s="1">
        <v>430223</v>
      </c>
      <c r="B49" s="2" t="s">
        <v>51</v>
      </c>
      <c r="C49" s="3" t="s">
        <v>5</v>
      </c>
      <c r="D49" s="3">
        <v>9</v>
      </c>
      <c r="E49" s="5">
        <v>304</v>
      </c>
      <c r="F49" s="16">
        <f t="shared" si="0"/>
        <v>0.05</v>
      </c>
      <c r="G49" s="5">
        <f t="shared" si="1"/>
        <v>15.200000000000001</v>
      </c>
      <c r="H49" s="9">
        <v>18</v>
      </c>
      <c r="I49" s="5">
        <v>1709</v>
      </c>
      <c r="J49" s="16">
        <v>82.92091217855409</v>
      </c>
      <c r="K49" s="10">
        <v>17.788180222352253</v>
      </c>
      <c r="L49" s="9">
        <v>18</v>
      </c>
    </row>
    <row r="50" spans="1:12">
      <c r="A50" s="1">
        <v>430225</v>
      </c>
      <c r="B50" s="2" t="s">
        <v>52</v>
      </c>
      <c r="C50" s="3" t="s">
        <v>5</v>
      </c>
      <c r="D50" s="3">
        <v>5</v>
      </c>
      <c r="E50" s="5">
        <v>353.09999999999991</v>
      </c>
      <c r="F50" s="16">
        <f t="shared" si="0"/>
        <v>0.05</v>
      </c>
      <c r="G50" s="5">
        <f t="shared" si="1"/>
        <v>17.654999999999998</v>
      </c>
      <c r="H50" s="9">
        <v>18</v>
      </c>
      <c r="I50" s="5">
        <v>2016.9</v>
      </c>
      <c r="J50" s="16">
        <v>83.205445544554451</v>
      </c>
      <c r="K50" s="10">
        <v>17.50706529822995</v>
      </c>
      <c r="L50" s="9">
        <v>18</v>
      </c>
    </row>
    <row r="51" spans="1:12">
      <c r="A51" s="1">
        <v>430230</v>
      </c>
      <c r="B51" s="2" t="s">
        <v>53</v>
      </c>
      <c r="C51" s="3" t="s">
        <v>5</v>
      </c>
      <c r="D51" s="3">
        <v>5</v>
      </c>
      <c r="E51" s="5">
        <v>918</v>
      </c>
      <c r="F51" s="16">
        <f t="shared" si="0"/>
        <v>0.05</v>
      </c>
      <c r="G51" s="5">
        <f t="shared" si="1"/>
        <v>45.900000000000006</v>
      </c>
      <c r="H51" s="9">
        <v>18</v>
      </c>
      <c r="I51" s="5">
        <v>7471</v>
      </c>
      <c r="J51" s="16">
        <v>87.677502640535138</v>
      </c>
      <c r="K51" s="10">
        <v>12.287511711952884</v>
      </c>
      <c r="L51" s="9">
        <v>18</v>
      </c>
    </row>
    <row r="52" spans="1:12">
      <c r="A52" s="1">
        <v>430235</v>
      </c>
      <c r="B52" s="2" t="s">
        <v>54</v>
      </c>
      <c r="C52" s="3" t="s">
        <v>5</v>
      </c>
      <c r="D52" s="3">
        <v>5</v>
      </c>
      <c r="E52" s="5">
        <v>2185</v>
      </c>
      <c r="F52" s="16">
        <f t="shared" si="0"/>
        <v>0.05</v>
      </c>
      <c r="G52" s="5">
        <f t="shared" si="1"/>
        <v>109.25</v>
      </c>
      <c r="H52" s="9">
        <v>19</v>
      </c>
      <c r="I52" s="5">
        <v>8816</v>
      </c>
      <c r="J52" s="16">
        <v>78.010795504822582</v>
      </c>
      <c r="K52" s="10">
        <v>24.78448275862069</v>
      </c>
      <c r="L52" s="9">
        <v>19</v>
      </c>
    </row>
    <row r="53" spans="1:12">
      <c r="A53" s="1">
        <v>430237</v>
      </c>
      <c r="B53" s="2" t="s">
        <v>55</v>
      </c>
      <c r="C53" s="3" t="s">
        <v>5</v>
      </c>
      <c r="D53" s="3">
        <v>2</v>
      </c>
      <c r="E53" s="5">
        <v>187</v>
      </c>
      <c r="F53" s="16">
        <f t="shared" si="0"/>
        <v>0.05</v>
      </c>
      <c r="G53" s="5">
        <f t="shared" si="1"/>
        <v>9.35</v>
      </c>
      <c r="H53" s="9">
        <v>18</v>
      </c>
      <c r="I53" s="5">
        <v>1350</v>
      </c>
      <c r="J53" s="16">
        <v>86.151882578174849</v>
      </c>
      <c r="K53" s="10">
        <v>13.851851851851851</v>
      </c>
      <c r="L53" s="9">
        <v>18</v>
      </c>
    </row>
    <row r="54" spans="1:12">
      <c r="A54" s="1">
        <v>430240</v>
      </c>
      <c r="B54" s="2" t="s">
        <v>56</v>
      </c>
      <c r="C54" s="3" t="s">
        <v>5</v>
      </c>
      <c r="D54" s="3">
        <v>16</v>
      </c>
      <c r="E54" s="5">
        <v>1501</v>
      </c>
      <c r="F54" s="16">
        <f t="shared" si="0"/>
        <v>0.05</v>
      </c>
      <c r="G54" s="5">
        <f t="shared" si="1"/>
        <v>75.05</v>
      </c>
      <c r="H54" s="9">
        <v>18</v>
      </c>
      <c r="I54" s="5">
        <v>7997</v>
      </c>
      <c r="J54" s="16">
        <v>82.37536052740009</v>
      </c>
      <c r="K54" s="10">
        <v>18.769538576966362</v>
      </c>
      <c r="L54" s="9">
        <v>18</v>
      </c>
    </row>
    <row r="55" spans="1:12">
      <c r="A55" s="1">
        <v>430250</v>
      </c>
      <c r="B55" s="2" t="s">
        <v>58</v>
      </c>
      <c r="C55" s="3" t="s">
        <v>5</v>
      </c>
      <c r="D55" s="3">
        <v>12</v>
      </c>
      <c r="E55" s="5">
        <v>702</v>
      </c>
      <c r="F55" s="16">
        <f t="shared" si="0"/>
        <v>0.05</v>
      </c>
      <c r="G55" s="5">
        <f t="shared" si="1"/>
        <v>35.1</v>
      </c>
      <c r="H55" s="9">
        <v>18</v>
      </c>
      <c r="I55" s="5">
        <v>4190</v>
      </c>
      <c r="J55" s="16">
        <v>83.900680816980383</v>
      </c>
      <c r="K55" s="10">
        <v>16.754176610978519</v>
      </c>
      <c r="L55" s="9">
        <v>18</v>
      </c>
    </row>
    <row r="56" spans="1:12">
      <c r="A56" s="1">
        <v>430258</v>
      </c>
      <c r="B56" s="2" t="s">
        <v>59</v>
      </c>
      <c r="C56" s="3" t="s">
        <v>5</v>
      </c>
      <c r="D56" s="3">
        <v>17</v>
      </c>
      <c r="E56" s="5">
        <v>232</v>
      </c>
      <c r="F56" s="16">
        <f t="shared" si="0"/>
        <v>0.55000000000000004</v>
      </c>
      <c r="G56" s="5">
        <f t="shared" si="1"/>
        <v>127.60000000000001</v>
      </c>
      <c r="H56" s="9">
        <v>24</v>
      </c>
      <c r="I56" s="5">
        <v>1463</v>
      </c>
      <c r="J56" s="16">
        <v>84.51761987290584</v>
      </c>
      <c r="K56" s="10">
        <v>15.857826384142173</v>
      </c>
      <c r="L56" s="9">
        <v>24</v>
      </c>
    </row>
    <row r="57" spans="1:12" s="63" customFormat="1">
      <c r="A57" s="56">
        <v>430260</v>
      </c>
      <c r="B57" s="57" t="s">
        <v>60</v>
      </c>
      <c r="C57" s="58" t="s">
        <v>5</v>
      </c>
      <c r="D57" s="58">
        <v>15</v>
      </c>
      <c r="E57" s="59">
        <v>350</v>
      </c>
      <c r="F57" s="60">
        <f t="shared" si="0"/>
        <v>0.05</v>
      </c>
      <c r="G57" s="59">
        <v>0</v>
      </c>
      <c r="H57" s="61">
        <v>18</v>
      </c>
      <c r="I57" s="59">
        <v>2174</v>
      </c>
      <c r="J57" s="60">
        <v>84.52566096423017</v>
      </c>
      <c r="K57" s="62">
        <v>16.099356025758972</v>
      </c>
      <c r="L57" s="61">
        <v>18</v>
      </c>
    </row>
    <row r="58" spans="1:12">
      <c r="A58" s="1">
        <v>430265</v>
      </c>
      <c r="B58" s="2" t="s">
        <v>61</v>
      </c>
      <c r="C58" s="3" t="s">
        <v>5</v>
      </c>
      <c r="D58" s="3">
        <v>1</v>
      </c>
      <c r="E58" s="5">
        <v>473</v>
      </c>
      <c r="F58" s="16">
        <f t="shared" si="0"/>
        <v>0.05</v>
      </c>
      <c r="G58" s="5">
        <f t="shared" ref="G58:G92" si="2">E58*F58</f>
        <v>23.650000000000002</v>
      </c>
      <c r="H58" s="9">
        <v>18</v>
      </c>
      <c r="I58" s="5">
        <v>3648</v>
      </c>
      <c r="J58" s="16">
        <v>87.002146434533742</v>
      </c>
      <c r="K58" s="10">
        <v>12.966008771929824</v>
      </c>
      <c r="L58" s="9">
        <v>18</v>
      </c>
    </row>
    <row r="59" spans="1:12">
      <c r="A59" s="1">
        <v>430270</v>
      </c>
      <c r="B59" s="2" t="s">
        <v>62</v>
      </c>
      <c r="C59" s="3" t="s">
        <v>5</v>
      </c>
      <c r="D59" s="3">
        <v>1</v>
      </c>
      <c r="E59" s="5">
        <v>2813</v>
      </c>
      <c r="F59" s="16">
        <f t="shared" si="0"/>
        <v>0.05</v>
      </c>
      <c r="G59" s="5">
        <f t="shared" si="2"/>
        <v>140.65</v>
      </c>
      <c r="H59" s="9">
        <v>18</v>
      </c>
      <c r="I59" s="5">
        <v>13021</v>
      </c>
      <c r="J59" s="16">
        <v>82.474030909551558</v>
      </c>
      <c r="K59" s="10">
        <v>21.603563474387528</v>
      </c>
      <c r="L59" s="9">
        <v>18</v>
      </c>
    </row>
    <row r="60" spans="1:12">
      <c r="A60" s="1">
        <v>430290</v>
      </c>
      <c r="B60" s="2" t="s">
        <v>64</v>
      </c>
      <c r="C60" s="3" t="s">
        <v>5</v>
      </c>
      <c r="D60" s="3">
        <v>4</v>
      </c>
      <c r="E60" s="5">
        <v>1661</v>
      </c>
      <c r="F60" s="16">
        <f t="shared" si="0"/>
        <v>0.1</v>
      </c>
      <c r="G60" s="5">
        <f t="shared" si="2"/>
        <v>166.10000000000002</v>
      </c>
      <c r="H60" s="9">
        <v>20</v>
      </c>
      <c r="I60" s="5">
        <v>7759</v>
      </c>
      <c r="J60" s="16">
        <v>80.370830743733165</v>
      </c>
      <c r="K60" s="10">
        <v>21.40739786054904</v>
      </c>
      <c r="L60" s="9">
        <v>20</v>
      </c>
    </row>
    <row r="61" spans="1:12">
      <c r="A61" s="1">
        <v>430300</v>
      </c>
      <c r="B61" s="2" t="s">
        <v>65</v>
      </c>
      <c r="C61" s="3" t="s">
        <v>5</v>
      </c>
      <c r="D61" s="3">
        <v>8</v>
      </c>
      <c r="E61" s="5">
        <v>7323</v>
      </c>
      <c r="F61" s="16">
        <f t="shared" si="0"/>
        <v>0.05</v>
      </c>
      <c r="G61" s="5">
        <f t="shared" si="2"/>
        <v>366.15000000000003</v>
      </c>
      <c r="H61" s="9">
        <v>19</v>
      </c>
      <c r="I61" s="5">
        <v>56283</v>
      </c>
      <c r="J61" s="16">
        <v>87.114598811292723</v>
      </c>
      <c r="K61" s="10">
        <v>13.011033526997496</v>
      </c>
      <c r="L61" s="9">
        <v>19</v>
      </c>
    </row>
    <row r="62" spans="1:12">
      <c r="A62" s="1">
        <v>430310</v>
      </c>
      <c r="B62" s="2" t="s">
        <v>66</v>
      </c>
      <c r="C62" s="3" t="s">
        <v>5</v>
      </c>
      <c r="D62" s="3">
        <v>1</v>
      </c>
      <c r="E62" s="5">
        <v>20724</v>
      </c>
      <c r="F62" s="16">
        <f t="shared" si="0"/>
        <v>0.05</v>
      </c>
      <c r="G62" s="5">
        <f t="shared" si="2"/>
        <v>1036.2</v>
      </c>
      <c r="H62" s="9">
        <v>19</v>
      </c>
      <c r="I62" s="5">
        <v>77265</v>
      </c>
      <c r="J62" s="16">
        <v>76.640380895700048</v>
      </c>
      <c r="K62" s="10">
        <v>26.821976315278583</v>
      </c>
      <c r="L62" s="9">
        <v>19</v>
      </c>
    </row>
    <row r="63" spans="1:12">
      <c r="A63" s="1">
        <v>430330</v>
      </c>
      <c r="B63" s="2" t="s">
        <v>68</v>
      </c>
      <c r="C63" s="3" t="s">
        <v>5</v>
      </c>
      <c r="D63" s="3">
        <v>12</v>
      </c>
      <c r="E63" s="5">
        <v>516</v>
      </c>
      <c r="F63" s="16">
        <f t="shared" si="0"/>
        <v>0.05</v>
      </c>
      <c r="G63" s="5">
        <f t="shared" si="2"/>
        <v>25.8</v>
      </c>
      <c r="H63" s="9">
        <v>18</v>
      </c>
      <c r="I63" s="5">
        <v>3428</v>
      </c>
      <c r="J63" s="16">
        <v>85.358565737051791</v>
      </c>
      <c r="K63" s="10">
        <v>15.052508751458577</v>
      </c>
      <c r="L63" s="9">
        <v>18</v>
      </c>
    </row>
    <row r="64" spans="1:12">
      <c r="A64" s="1">
        <v>430340</v>
      </c>
      <c r="B64" s="2" t="s">
        <v>69</v>
      </c>
      <c r="C64" s="3" t="s">
        <v>5</v>
      </c>
      <c r="D64" s="3">
        <v>2</v>
      </c>
      <c r="E64" s="5">
        <v>587</v>
      </c>
      <c r="F64" s="16">
        <f t="shared" si="0"/>
        <v>0.05</v>
      </c>
      <c r="G64" s="5">
        <f t="shared" si="2"/>
        <v>29.35</v>
      </c>
      <c r="H64" s="9">
        <v>18</v>
      </c>
      <c r="I64" s="5">
        <v>3249</v>
      </c>
      <c r="J64" s="16">
        <v>82.882653061224488</v>
      </c>
      <c r="K64" s="10">
        <v>18.067097568482609</v>
      </c>
      <c r="L64" s="9">
        <v>18</v>
      </c>
    </row>
    <row r="65" spans="1:12">
      <c r="A65" s="1">
        <v>430350</v>
      </c>
      <c r="B65" s="2" t="s">
        <v>70</v>
      </c>
      <c r="C65" s="3" t="s">
        <v>5</v>
      </c>
      <c r="D65" s="3">
        <v>1</v>
      </c>
      <c r="E65" s="5">
        <v>9117</v>
      </c>
      <c r="F65" s="16">
        <f t="shared" si="0"/>
        <v>0.05</v>
      </c>
      <c r="G65" s="5">
        <f t="shared" si="2"/>
        <v>455.85</v>
      </c>
      <c r="H65" s="9">
        <v>18</v>
      </c>
      <c r="I65" s="5">
        <v>41487</v>
      </c>
      <c r="J65" s="16">
        <v>80.010414255959276</v>
      </c>
      <c r="K65" s="10">
        <v>21.975558608720807</v>
      </c>
      <c r="L65" s="9">
        <v>18</v>
      </c>
    </row>
    <row r="66" spans="1:12">
      <c r="A66" s="1">
        <v>430355</v>
      </c>
      <c r="B66" s="2" t="s">
        <v>71</v>
      </c>
      <c r="C66" s="3" t="s">
        <v>5</v>
      </c>
      <c r="D66" s="3">
        <v>6</v>
      </c>
      <c r="E66" s="5">
        <v>276</v>
      </c>
      <c r="F66" s="16">
        <f t="shared" si="0"/>
        <v>0.35</v>
      </c>
      <c r="G66" s="5">
        <f t="shared" si="2"/>
        <v>96.6</v>
      </c>
      <c r="H66" s="9">
        <v>22</v>
      </c>
      <c r="I66" s="5">
        <v>1929</v>
      </c>
      <c r="J66" s="16">
        <v>85.847797062750331</v>
      </c>
      <c r="K66" s="10">
        <v>14.307931570762053</v>
      </c>
      <c r="L66" s="9">
        <v>22</v>
      </c>
    </row>
    <row r="67" spans="1:12">
      <c r="A67" s="1">
        <v>430360</v>
      </c>
      <c r="B67" s="2" t="s">
        <v>72</v>
      </c>
      <c r="C67" s="3" t="s">
        <v>5</v>
      </c>
      <c r="D67" s="3">
        <v>1</v>
      </c>
      <c r="E67" s="5">
        <v>515.31999999999971</v>
      </c>
      <c r="F67" s="16">
        <f t="shared" si="0"/>
        <v>0.05</v>
      </c>
      <c r="G67" s="5">
        <f t="shared" si="2"/>
        <v>25.765999999999988</v>
      </c>
      <c r="H67" s="9">
        <v>18</v>
      </c>
      <c r="I67" s="5">
        <v>4290.68</v>
      </c>
      <c r="J67" s="16">
        <v>87.851760851760858</v>
      </c>
      <c r="K67" s="10">
        <v>12.010217494662843</v>
      </c>
      <c r="L67" s="9">
        <v>18</v>
      </c>
    </row>
    <row r="68" spans="1:12">
      <c r="A68" s="1">
        <v>430380</v>
      </c>
      <c r="B68" s="2" t="s">
        <v>75</v>
      </c>
      <c r="C68" s="3" t="s">
        <v>5</v>
      </c>
      <c r="D68" s="3">
        <v>11</v>
      </c>
      <c r="E68" s="5">
        <v>645.90721647718192</v>
      </c>
      <c r="F68" s="16">
        <f t="shared" si="0"/>
        <v>0.05</v>
      </c>
      <c r="G68" s="5">
        <f t="shared" si="2"/>
        <v>32.295360823859099</v>
      </c>
      <c r="H68" s="9">
        <v>19</v>
      </c>
      <c r="I68" s="5">
        <v>3837.0927835228181</v>
      </c>
      <c r="J68" s="16">
        <v>83.907561415325134</v>
      </c>
      <c r="K68" s="10">
        <v>16.833244670309412</v>
      </c>
      <c r="L68" s="9">
        <v>19</v>
      </c>
    </row>
    <row r="69" spans="1:12">
      <c r="A69" s="1">
        <v>430390</v>
      </c>
      <c r="B69" s="2" t="s">
        <v>76</v>
      </c>
      <c r="C69" s="3" t="s">
        <v>5</v>
      </c>
      <c r="D69" s="3">
        <v>1</v>
      </c>
      <c r="E69" s="5">
        <v>9424</v>
      </c>
      <c r="F69" s="16">
        <f t="shared" si="0"/>
        <v>0.05</v>
      </c>
      <c r="G69" s="5">
        <f t="shared" si="2"/>
        <v>471.20000000000005</v>
      </c>
      <c r="H69" s="9">
        <v>18</v>
      </c>
      <c r="I69" s="5">
        <v>41590</v>
      </c>
      <c r="J69" s="16">
        <v>79.525029637844654</v>
      </c>
      <c r="K69" s="10">
        <v>22.659293099302715</v>
      </c>
      <c r="L69" s="9">
        <v>18</v>
      </c>
    </row>
    <row r="70" spans="1:12">
      <c r="A70" s="1">
        <v>430400</v>
      </c>
      <c r="B70" s="2" t="s">
        <v>77</v>
      </c>
      <c r="C70" s="3" t="s">
        <v>5</v>
      </c>
      <c r="D70" s="3">
        <v>17</v>
      </c>
      <c r="E70" s="5">
        <v>543</v>
      </c>
      <c r="F70" s="16">
        <f t="shared" si="0"/>
        <v>0.25</v>
      </c>
      <c r="G70" s="5">
        <f t="shared" si="2"/>
        <v>135.75</v>
      </c>
      <c r="H70" s="9">
        <v>21</v>
      </c>
      <c r="I70" s="5">
        <v>2956</v>
      </c>
      <c r="J70" s="16">
        <v>82.639083030472463</v>
      </c>
      <c r="K70" s="10">
        <v>18.369418132611635</v>
      </c>
      <c r="L70" s="9">
        <v>21</v>
      </c>
    </row>
    <row r="71" spans="1:12">
      <c r="A71" s="1">
        <v>430410</v>
      </c>
      <c r="B71" s="2" t="s">
        <v>78</v>
      </c>
      <c r="C71" s="3" t="s">
        <v>5</v>
      </c>
      <c r="D71" s="3">
        <v>6</v>
      </c>
      <c r="E71" s="5">
        <v>367</v>
      </c>
      <c r="F71" s="16">
        <f t="shared" si="0"/>
        <v>0.35</v>
      </c>
      <c r="G71" s="5">
        <f t="shared" si="2"/>
        <v>128.44999999999999</v>
      </c>
      <c r="H71" s="9">
        <v>22</v>
      </c>
      <c r="I71" s="5">
        <v>2290</v>
      </c>
      <c r="J71" s="16">
        <v>84.470675027665067</v>
      </c>
      <c r="K71" s="10">
        <v>16.026200873362445</v>
      </c>
      <c r="L71" s="9">
        <v>22</v>
      </c>
    </row>
    <row r="72" spans="1:12">
      <c r="A72" s="1">
        <v>430420</v>
      </c>
      <c r="B72" s="2" t="s">
        <v>79</v>
      </c>
      <c r="C72" s="3" t="s">
        <v>5</v>
      </c>
      <c r="D72" s="3">
        <v>13</v>
      </c>
      <c r="E72" s="5">
        <v>4588</v>
      </c>
      <c r="F72" s="16">
        <f t="shared" si="0"/>
        <v>0.05</v>
      </c>
      <c r="G72" s="5">
        <f t="shared" si="2"/>
        <v>229.4</v>
      </c>
      <c r="H72" s="9">
        <v>18</v>
      </c>
      <c r="I72" s="5">
        <v>19328</v>
      </c>
      <c r="J72" s="16">
        <v>78.741953882506309</v>
      </c>
      <c r="K72" s="10">
        <v>23.737582781456954</v>
      </c>
      <c r="L72" s="9">
        <v>18</v>
      </c>
    </row>
    <row r="73" spans="1:12">
      <c r="A73" s="1">
        <v>430435</v>
      </c>
      <c r="B73" s="2" t="s">
        <v>81</v>
      </c>
      <c r="C73" s="3" t="s">
        <v>5</v>
      </c>
      <c r="D73" s="3">
        <v>7</v>
      </c>
      <c r="E73" s="5">
        <v>1402</v>
      </c>
      <c r="F73" s="16">
        <f t="shared" si="0"/>
        <v>0.05</v>
      </c>
      <c r="G73" s="5">
        <f t="shared" si="2"/>
        <v>70.100000000000009</v>
      </c>
      <c r="H73" s="9">
        <v>18</v>
      </c>
      <c r="I73" s="5">
        <v>5479</v>
      </c>
      <c r="J73" s="16">
        <v>77.397937561802507</v>
      </c>
      <c r="K73" s="10">
        <v>25.588611060412486</v>
      </c>
      <c r="L73" s="9">
        <v>18</v>
      </c>
    </row>
    <row r="74" spans="1:12">
      <c r="A74" s="18">
        <v>430440</v>
      </c>
      <c r="B74" s="19" t="s">
        <v>82</v>
      </c>
      <c r="C74" s="20" t="s">
        <v>5</v>
      </c>
      <c r="D74" s="20">
        <v>5</v>
      </c>
      <c r="E74" s="11">
        <v>5522</v>
      </c>
      <c r="F74" s="16">
        <f t="shared" si="0"/>
        <v>0.25</v>
      </c>
      <c r="G74" s="5">
        <f t="shared" si="2"/>
        <v>1380.5</v>
      </c>
      <c r="H74" s="9">
        <v>21</v>
      </c>
      <c r="I74" s="11">
        <v>30105</v>
      </c>
      <c r="J74" s="21">
        <v>89.033803566675545</v>
      </c>
      <c r="K74" s="12">
        <v>18.342468028566682</v>
      </c>
      <c r="L74" s="9">
        <v>21</v>
      </c>
    </row>
    <row r="75" spans="1:12">
      <c r="A75" s="1">
        <v>430450</v>
      </c>
      <c r="B75" s="2" t="s">
        <v>83</v>
      </c>
      <c r="C75" s="3" t="s">
        <v>5</v>
      </c>
      <c r="D75" s="3">
        <v>3</v>
      </c>
      <c r="E75" s="5">
        <v>7279</v>
      </c>
      <c r="F75" s="16">
        <f t="shared" si="0"/>
        <v>0.05</v>
      </c>
      <c r="G75" s="5">
        <f t="shared" si="2"/>
        <v>363.95000000000005</v>
      </c>
      <c r="H75" s="9">
        <v>18</v>
      </c>
      <c r="I75" s="5">
        <v>35794</v>
      </c>
      <c r="J75" s="16">
        <v>81.222628151308172</v>
      </c>
      <c r="K75" s="10">
        <v>20.335810471028665</v>
      </c>
      <c r="L75" s="9">
        <v>18</v>
      </c>
    </row>
    <row r="76" spans="1:12">
      <c r="A76" s="1">
        <v>430460</v>
      </c>
      <c r="B76" s="2" t="s">
        <v>84</v>
      </c>
      <c r="C76" s="3" t="s">
        <v>5</v>
      </c>
      <c r="D76" s="3">
        <v>1</v>
      </c>
      <c r="E76" s="5">
        <v>40242</v>
      </c>
      <c r="F76" s="16">
        <f t="shared" si="0"/>
        <v>0.05</v>
      </c>
      <c r="G76" s="5">
        <f t="shared" si="2"/>
        <v>2012.1000000000001</v>
      </c>
      <c r="H76" s="9">
        <v>18</v>
      </c>
      <c r="I76" s="5">
        <v>235612</v>
      </c>
      <c r="J76" s="16">
        <v>89.548177202104057</v>
      </c>
      <c r="K76" s="10">
        <v>17.079775223672819</v>
      </c>
      <c r="L76" s="9">
        <v>18</v>
      </c>
    </row>
    <row r="77" spans="1:12">
      <c r="A77" s="1">
        <v>430461</v>
      </c>
      <c r="B77" s="2" t="s">
        <v>85</v>
      </c>
      <c r="C77" s="3" t="s">
        <v>5</v>
      </c>
      <c r="D77" s="3">
        <v>16</v>
      </c>
      <c r="E77" s="5">
        <v>210</v>
      </c>
      <c r="F77" s="16">
        <f t="shared" ref="F77:F140" si="3">VLOOKUP(L77,$F$3:$G$10,2,FALSE)</f>
        <v>0.1</v>
      </c>
      <c r="G77" s="5">
        <f t="shared" si="2"/>
        <v>21</v>
      </c>
      <c r="H77" s="9">
        <v>20</v>
      </c>
      <c r="I77" s="5">
        <v>1220</v>
      </c>
      <c r="J77" s="16">
        <v>83.219645293315153</v>
      </c>
      <c r="K77" s="10">
        <v>17.21311475409836</v>
      </c>
      <c r="L77" s="9">
        <v>20</v>
      </c>
    </row>
    <row r="78" spans="1:12">
      <c r="A78" s="1">
        <v>430466</v>
      </c>
      <c r="B78" s="2" t="s">
        <v>89</v>
      </c>
      <c r="C78" s="3" t="s">
        <v>5</v>
      </c>
      <c r="D78" s="3">
        <v>3</v>
      </c>
      <c r="E78" s="5">
        <v>3124</v>
      </c>
      <c r="F78" s="16">
        <f t="shared" si="3"/>
        <v>0.1</v>
      </c>
      <c r="G78" s="5">
        <f t="shared" si="2"/>
        <v>312.40000000000003</v>
      </c>
      <c r="H78" s="9">
        <v>20</v>
      </c>
      <c r="I78" s="5">
        <v>15171</v>
      </c>
      <c r="J78" s="16">
        <v>81.037337749051858</v>
      </c>
      <c r="K78" s="10">
        <v>20.591918792432931</v>
      </c>
      <c r="L78" s="9">
        <v>20</v>
      </c>
    </row>
    <row r="79" spans="1:12">
      <c r="A79" s="1">
        <v>430468</v>
      </c>
      <c r="B79" s="2" t="s">
        <v>90</v>
      </c>
      <c r="C79" s="3" t="s">
        <v>5</v>
      </c>
      <c r="D79" s="3">
        <v>1</v>
      </c>
      <c r="E79" s="5">
        <v>1013</v>
      </c>
      <c r="F79" s="16">
        <f t="shared" si="3"/>
        <v>0.05</v>
      </c>
      <c r="G79" s="5">
        <f t="shared" si="2"/>
        <v>50.650000000000006</v>
      </c>
      <c r="H79" s="9">
        <v>18</v>
      </c>
      <c r="I79" s="5">
        <v>7972</v>
      </c>
      <c r="J79" s="16">
        <v>87.32610362580786</v>
      </c>
      <c r="K79" s="10">
        <v>12.706974410436528</v>
      </c>
      <c r="L79" s="9">
        <v>18</v>
      </c>
    </row>
    <row r="80" spans="1:12">
      <c r="A80" s="1">
        <v>430467</v>
      </c>
      <c r="B80" s="2" t="s">
        <v>92</v>
      </c>
      <c r="C80" s="3" t="s">
        <v>5</v>
      </c>
      <c r="D80" s="3">
        <v>18</v>
      </c>
      <c r="E80" s="5">
        <v>558</v>
      </c>
      <c r="F80" s="16">
        <f t="shared" si="3"/>
        <v>0.25</v>
      </c>
      <c r="G80" s="5">
        <f t="shared" si="2"/>
        <v>139.5</v>
      </c>
      <c r="H80" s="9">
        <v>21</v>
      </c>
      <c r="I80" s="5">
        <v>2958</v>
      </c>
      <c r="J80" s="16">
        <v>82.30383973288815</v>
      </c>
      <c r="K80" s="10">
        <v>18.864097363083165</v>
      </c>
      <c r="L80" s="9">
        <v>21</v>
      </c>
    </row>
    <row r="81" spans="1:12">
      <c r="A81" s="1">
        <v>430470</v>
      </c>
      <c r="B81" s="2" t="s">
        <v>94</v>
      </c>
      <c r="C81" s="3" t="s">
        <v>5</v>
      </c>
      <c r="D81" s="3">
        <v>6</v>
      </c>
      <c r="E81" s="5">
        <v>8508.8800000000047</v>
      </c>
      <c r="F81" s="16">
        <f t="shared" si="3"/>
        <v>0.05</v>
      </c>
      <c r="G81" s="5">
        <f t="shared" si="2"/>
        <v>425.44400000000024</v>
      </c>
      <c r="H81" s="9">
        <v>18</v>
      </c>
      <c r="I81" s="5">
        <v>39055.119999999995</v>
      </c>
      <c r="J81" s="16">
        <v>80.149236578558529</v>
      </c>
      <c r="K81" s="10">
        <v>21.786848945797647</v>
      </c>
      <c r="L81" s="9">
        <v>18</v>
      </c>
    </row>
    <row r="82" spans="1:12">
      <c r="A82" s="1">
        <v>430480</v>
      </c>
      <c r="B82" s="2" t="s">
        <v>95</v>
      </c>
      <c r="C82" s="3" t="s">
        <v>5</v>
      </c>
      <c r="D82" s="3">
        <v>5</v>
      </c>
      <c r="E82" s="5">
        <v>3705</v>
      </c>
      <c r="F82" s="16">
        <f t="shared" si="3"/>
        <v>0.05</v>
      </c>
      <c r="G82" s="5">
        <f t="shared" si="2"/>
        <v>185.25</v>
      </c>
      <c r="H82" s="9">
        <v>18</v>
      </c>
      <c r="I82" s="5">
        <v>23751</v>
      </c>
      <c r="J82" s="16">
        <v>97.516012481524058</v>
      </c>
      <c r="K82" s="10">
        <v>15.599343185550083</v>
      </c>
      <c r="L82" s="9">
        <v>18</v>
      </c>
    </row>
    <row r="83" spans="1:12">
      <c r="A83" s="1">
        <v>430490</v>
      </c>
      <c r="B83" s="2" t="s">
        <v>97</v>
      </c>
      <c r="C83" s="3" t="s">
        <v>5</v>
      </c>
      <c r="D83" s="3">
        <v>6</v>
      </c>
      <c r="E83" s="5">
        <v>1256.8000000000002</v>
      </c>
      <c r="F83" s="16">
        <f t="shared" si="3"/>
        <v>0.25</v>
      </c>
      <c r="G83" s="5">
        <f t="shared" si="2"/>
        <v>314.20000000000005</v>
      </c>
      <c r="H83" s="9">
        <v>21</v>
      </c>
      <c r="I83" s="5">
        <v>6100.2</v>
      </c>
      <c r="J83" s="16">
        <v>81.001195060416947</v>
      </c>
      <c r="K83" s="10">
        <v>20.602603193337927</v>
      </c>
      <c r="L83" s="9">
        <v>21</v>
      </c>
    </row>
    <row r="84" spans="1:12">
      <c r="A84" s="1">
        <v>430495</v>
      </c>
      <c r="B84" s="2" t="s">
        <v>98</v>
      </c>
      <c r="C84" s="3" t="s">
        <v>5</v>
      </c>
      <c r="D84" s="3">
        <v>6</v>
      </c>
      <c r="E84" s="5">
        <v>444</v>
      </c>
      <c r="F84" s="16">
        <f t="shared" si="3"/>
        <v>0.1</v>
      </c>
      <c r="G84" s="5">
        <f t="shared" si="2"/>
        <v>44.400000000000006</v>
      </c>
      <c r="H84" s="9">
        <v>20</v>
      </c>
      <c r="I84" s="5">
        <v>2055</v>
      </c>
      <c r="J84" s="16">
        <v>80.116959064327489</v>
      </c>
      <c r="K84" s="10">
        <v>21.605839416058394</v>
      </c>
      <c r="L84" s="9">
        <v>20</v>
      </c>
    </row>
    <row r="85" spans="1:12">
      <c r="A85" s="1">
        <v>430500</v>
      </c>
      <c r="B85" s="2" t="s">
        <v>99</v>
      </c>
      <c r="C85" s="3" t="s">
        <v>5</v>
      </c>
      <c r="D85" s="3">
        <v>17</v>
      </c>
      <c r="E85" s="5">
        <v>1021</v>
      </c>
      <c r="F85" s="16">
        <f t="shared" si="3"/>
        <v>0.05</v>
      </c>
      <c r="G85" s="5">
        <f t="shared" si="2"/>
        <v>51.050000000000004</v>
      </c>
      <c r="H85" s="9">
        <v>19</v>
      </c>
      <c r="I85" s="5">
        <v>6021</v>
      </c>
      <c r="J85" s="16">
        <v>83.787920957417199</v>
      </c>
      <c r="K85" s="10">
        <v>16.957316060455074</v>
      </c>
      <c r="L85" s="9">
        <v>19</v>
      </c>
    </row>
    <row r="86" spans="1:12">
      <c r="A86" s="18">
        <v>430510</v>
      </c>
      <c r="B86" s="19" t="s">
        <v>100</v>
      </c>
      <c r="C86" s="20" t="s">
        <v>5</v>
      </c>
      <c r="D86" s="20">
        <v>5</v>
      </c>
      <c r="E86" s="11">
        <v>66396</v>
      </c>
      <c r="F86" s="16">
        <f t="shared" si="3"/>
        <v>0.1</v>
      </c>
      <c r="G86" s="5">
        <f t="shared" si="2"/>
        <v>6639.6</v>
      </c>
      <c r="H86" s="9">
        <v>20</v>
      </c>
      <c r="I86" s="11">
        <v>345466</v>
      </c>
      <c r="J86" s="21">
        <v>86.93768056128765</v>
      </c>
      <c r="K86" s="12">
        <v>19.219257466726102</v>
      </c>
      <c r="L86" s="9">
        <v>20</v>
      </c>
    </row>
    <row r="87" spans="1:12" s="71" customFormat="1">
      <c r="A87" s="64">
        <v>430511</v>
      </c>
      <c r="B87" s="65" t="s">
        <v>101</v>
      </c>
      <c r="C87" s="66" t="s">
        <v>5</v>
      </c>
      <c r="D87" s="66">
        <v>11</v>
      </c>
      <c r="E87" s="67">
        <v>339</v>
      </c>
      <c r="F87" s="68">
        <f t="shared" si="3"/>
        <v>0.05</v>
      </c>
      <c r="G87" s="67">
        <f t="shared" si="2"/>
        <v>16.95</v>
      </c>
      <c r="H87" s="69">
        <v>18</v>
      </c>
      <c r="I87" s="67">
        <v>2038.1137606522088</v>
      </c>
      <c r="J87" s="68">
        <v>83.838492828145164</v>
      </c>
      <c r="K87" s="70">
        <v>16.627444742797159</v>
      </c>
      <c r="L87" s="69">
        <v>18</v>
      </c>
    </row>
    <row r="88" spans="1:12">
      <c r="A88" s="1">
        <v>430512</v>
      </c>
      <c r="B88" s="2" t="s">
        <v>102</v>
      </c>
      <c r="C88" s="3" t="s">
        <v>5</v>
      </c>
      <c r="D88" s="3">
        <v>3</v>
      </c>
      <c r="E88" s="5">
        <v>565</v>
      </c>
      <c r="F88" s="16">
        <f t="shared" si="3"/>
        <v>0.1</v>
      </c>
      <c r="G88" s="5">
        <f t="shared" si="2"/>
        <v>56.5</v>
      </c>
      <c r="H88" s="9">
        <v>20</v>
      </c>
      <c r="I88" s="5">
        <v>4267</v>
      </c>
      <c r="J88" s="16">
        <v>88.416908412764201</v>
      </c>
      <c r="K88" s="10">
        <v>13.241153034919147</v>
      </c>
      <c r="L88" s="9">
        <v>20</v>
      </c>
    </row>
    <row r="89" spans="1:12">
      <c r="A89" s="1">
        <v>430517</v>
      </c>
      <c r="B89" s="2" t="s">
        <v>105</v>
      </c>
      <c r="C89" s="3" t="s">
        <v>5</v>
      </c>
      <c r="D89" s="3">
        <v>1</v>
      </c>
      <c r="E89" s="5">
        <v>1308</v>
      </c>
      <c r="F89" s="16">
        <f t="shared" si="3"/>
        <v>0.05</v>
      </c>
      <c r="G89" s="5">
        <f t="shared" si="2"/>
        <v>65.400000000000006</v>
      </c>
      <c r="H89" s="9">
        <v>18</v>
      </c>
      <c r="I89" s="5">
        <v>7438</v>
      </c>
      <c r="J89" s="16">
        <v>83.273622928795348</v>
      </c>
      <c r="K89" s="10">
        <v>17.585372411938692</v>
      </c>
      <c r="L89" s="9">
        <v>18</v>
      </c>
    </row>
    <row r="90" spans="1:12">
      <c r="A90" s="1">
        <v>430520</v>
      </c>
      <c r="B90" s="2" t="s">
        <v>106</v>
      </c>
      <c r="C90" s="3" t="s">
        <v>5</v>
      </c>
      <c r="D90" s="3">
        <v>12</v>
      </c>
      <c r="E90" s="5">
        <v>1896</v>
      </c>
      <c r="F90" s="16">
        <f t="shared" si="3"/>
        <v>0.05</v>
      </c>
      <c r="G90" s="5">
        <f t="shared" si="2"/>
        <v>94.800000000000011</v>
      </c>
      <c r="H90" s="9">
        <v>18</v>
      </c>
      <c r="I90" s="5">
        <v>9193</v>
      </c>
      <c r="J90" s="16">
        <v>80.974191843565578</v>
      </c>
      <c r="K90" s="10">
        <v>20.624388121396713</v>
      </c>
      <c r="L90" s="9">
        <v>18</v>
      </c>
    </row>
    <row r="91" spans="1:12">
      <c r="A91" s="1">
        <v>430540</v>
      </c>
      <c r="B91" s="2" t="s">
        <v>110</v>
      </c>
      <c r="C91" s="3" t="s">
        <v>5</v>
      </c>
      <c r="D91" s="3">
        <v>17</v>
      </c>
      <c r="E91" s="5">
        <v>393</v>
      </c>
      <c r="F91" s="16">
        <f t="shared" si="3"/>
        <v>0.1</v>
      </c>
      <c r="G91" s="5">
        <f t="shared" si="2"/>
        <v>39.300000000000004</v>
      </c>
      <c r="H91" s="9">
        <v>20</v>
      </c>
      <c r="I91" s="5">
        <v>2512</v>
      </c>
      <c r="J91" s="16">
        <v>84.721753794266448</v>
      </c>
      <c r="K91" s="10">
        <v>15.644904458598727</v>
      </c>
      <c r="L91" s="9">
        <v>20</v>
      </c>
    </row>
    <row r="92" spans="1:12">
      <c r="A92" s="1">
        <v>430544</v>
      </c>
      <c r="B92" s="2" t="s">
        <v>112</v>
      </c>
      <c r="C92" s="3" t="s">
        <v>5</v>
      </c>
      <c r="D92" s="3">
        <v>1</v>
      </c>
      <c r="E92" s="5">
        <v>470</v>
      </c>
      <c r="F92" s="16">
        <f t="shared" si="3"/>
        <v>0.05</v>
      </c>
      <c r="G92" s="5">
        <f t="shared" si="2"/>
        <v>23.5</v>
      </c>
      <c r="H92" s="9">
        <v>18</v>
      </c>
      <c r="I92" s="5">
        <v>3483</v>
      </c>
      <c r="J92" s="16">
        <v>86.663349091813885</v>
      </c>
      <c r="K92" s="10">
        <v>13.494114269308069</v>
      </c>
      <c r="L92" s="9">
        <v>18</v>
      </c>
    </row>
    <row r="93" spans="1:12" s="63" customFormat="1">
      <c r="A93" s="56">
        <v>430560</v>
      </c>
      <c r="B93" s="57" t="s">
        <v>115</v>
      </c>
      <c r="C93" s="58" t="s">
        <v>5</v>
      </c>
      <c r="D93" s="58">
        <v>9</v>
      </c>
      <c r="E93" s="59">
        <v>174</v>
      </c>
      <c r="F93" s="60">
        <f t="shared" si="3"/>
        <v>0.05</v>
      </c>
      <c r="G93" s="59">
        <v>0</v>
      </c>
      <c r="H93" s="61">
        <v>18</v>
      </c>
      <c r="I93" s="59">
        <v>2442</v>
      </c>
      <c r="J93" s="60">
        <v>92.5</v>
      </c>
      <c r="K93" s="62">
        <v>7.1253071253071258</v>
      </c>
      <c r="L93" s="61">
        <v>18</v>
      </c>
    </row>
    <row r="94" spans="1:12">
      <c r="A94" s="1">
        <v>430570</v>
      </c>
      <c r="B94" s="2" t="s">
        <v>116</v>
      </c>
      <c r="C94" s="3" t="s">
        <v>5</v>
      </c>
      <c r="D94" s="3">
        <v>17</v>
      </c>
      <c r="E94" s="5">
        <v>939</v>
      </c>
      <c r="F94" s="16">
        <f t="shared" si="3"/>
        <v>0.05</v>
      </c>
      <c r="G94" s="5">
        <f t="shared" ref="G94:G157" si="4">E94*F94</f>
        <v>46.95</v>
      </c>
      <c r="H94" s="9">
        <v>19</v>
      </c>
      <c r="I94" s="5">
        <v>4095</v>
      </c>
      <c r="J94" s="16">
        <v>79.268292682926827</v>
      </c>
      <c r="K94" s="10">
        <v>22.930402930402931</v>
      </c>
      <c r="L94" s="9">
        <v>19</v>
      </c>
    </row>
    <row r="95" spans="1:12">
      <c r="A95" s="1">
        <v>430585</v>
      </c>
      <c r="B95" s="2" t="s">
        <v>119</v>
      </c>
      <c r="C95" s="3" t="s">
        <v>5</v>
      </c>
      <c r="D95" s="3">
        <v>6</v>
      </c>
      <c r="E95" s="5">
        <v>194</v>
      </c>
      <c r="F95" s="16">
        <f t="shared" si="3"/>
        <v>0.1</v>
      </c>
      <c r="G95" s="5">
        <f t="shared" si="4"/>
        <v>19.400000000000002</v>
      </c>
      <c r="H95" s="9">
        <v>20</v>
      </c>
      <c r="I95" s="5">
        <v>1699</v>
      </c>
      <c r="J95" s="16">
        <v>88.351534061362457</v>
      </c>
      <c r="K95" s="10">
        <v>11.418481459682166</v>
      </c>
      <c r="L95" s="9">
        <v>20</v>
      </c>
    </row>
    <row r="96" spans="1:12">
      <c r="A96" s="1">
        <v>430587</v>
      </c>
      <c r="B96" s="2" t="s">
        <v>120</v>
      </c>
      <c r="C96" s="3" t="s">
        <v>5</v>
      </c>
      <c r="D96" s="3">
        <v>17</v>
      </c>
      <c r="E96" s="5">
        <v>279</v>
      </c>
      <c r="F96" s="16">
        <f t="shared" si="3"/>
        <v>0.45</v>
      </c>
      <c r="G96" s="5">
        <f t="shared" si="4"/>
        <v>125.55</v>
      </c>
      <c r="H96" s="9">
        <v>23</v>
      </c>
      <c r="I96" s="5">
        <v>1765</v>
      </c>
      <c r="J96" s="16">
        <v>84.611697027804411</v>
      </c>
      <c r="K96" s="10">
        <v>15.807365439093484</v>
      </c>
      <c r="L96" s="9">
        <v>23</v>
      </c>
    </row>
    <row r="97" spans="1:12">
      <c r="A97" s="1">
        <v>430590</v>
      </c>
      <c r="B97" s="2" t="s">
        <v>121</v>
      </c>
      <c r="C97" s="3" t="s">
        <v>5</v>
      </c>
      <c r="D97" s="3">
        <v>15</v>
      </c>
      <c r="E97" s="5">
        <v>934</v>
      </c>
      <c r="F97" s="16">
        <f t="shared" si="3"/>
        <v>0.05</v>
      </c>
      <c r="G97" s="5">
        <f t="shared" si="4"/>
        <v>46.7</v>
      </c>
      <c r="H97" s="9">
        <v>18</v>
      </c>
      <c r="I97" s="5">
        <v>4598</v>
      </c>
      <c r="J97" s="16">
        <v>81.179378531073439</v>
      </c>
      <c r="K97" s="10">
        <v>20.313179643323185</v>
      </c>
      <c r="L97" s="9">
        <v>18</v>
      </c>
    </row>
    <row r="98" spans="1:12">
      <c r="A98" s="1">
        <v>430593</v>
      </c>
      <c r="B98" s="2" t="s">
        <v>122</v>
      </c>
      <c r="C98" s="3" t="s">
        <v>5</v>
      </c>
      <c r="D98" s="3">
        <v>5</v>
      </c>
      <c r="E98" s="5">
        <v>151</v>
      </c>
      <c r="F98" s="16">
        <f t="shared" si="3"/>
        <v>0.05</v>
      </c>
      <c r="G98" s="5">
        <f t="shared" si="4"/>
        <v>7.5500000000000007</v>
      </c>
      <c r="H98" s="9">
        <v>18</v>
      </c>
      <c r="I98" s="5">
        <v>1215</v>
      </c>
      <c r="J98" s="16">
        <v>87.410071942446038</v>
      </c>
      <c r="K98" s="10">
        <v>12.427983539094651</v>
      </c>
      <c r="L98" s="9">
        <v>18</v>
      </c>
    </row>
    <row r="99" spans="1:12">
      <c r="A99" s="1">
        <v>430605</v>
      </c>
      <c r="B99" s="2" t="s">
        <v>126</v>
      </c>
      <c r="C99" s="3" t="s">
        <v>5</v>
      </c>
      <c r="D99" s="3">
        <v>3</v>
      </c>
      <c r="E99" s="5">
        <v>1096</v>
      </c>
      <c r="F99" s="16">
        <f t="shared" si="3"/>
        <v>0.35</v>
      </c>
      <c r="G99" s="5">
        <f t="shared" si="4"/>
        <v>383.59999999999997</v>
      </c>
      <c r="H99" s="9">
        <v>22</v>
      </c>
      <c r="I99" s="5">
        <v>4886</v>
      </c>
      <c r="J99" s="16">
        <v>79.602476376669927</v>
      </c>
      <c r="K99" s="10">
        <v>22.431436758084324</v>
      </c>
      <c r="L99" s="9">
        <v>22</v>
      </c>
    </row>
    <row r="100" spans="1:12">
      <c r="A100" s="1">
        <v>430607</v>
      </c>
      <c r="B100" s="2" t="s">
        <v>127</v>
      </c>
      <c r="C100" s="3" t="s">
        <v>5</v>
      </c>
      <c r="D100" s="3">
        <v>2</v>
      </c>
      <c r="E100" s="5">
        <v>269</v>
      </c>
      <c r="F100" s="16">
        <f t="shared" si="3"/>
        <v>0.1</v>
      </c>
      <c r="G100" s="5">
        <f t="shared" si="4"/>
        <v>26.900000000000002</v>
      </c>
      <c r="H100" s="9">
        <v>20</v>
      </c>
      <c r="I100" s="5">
        <v>1907</v>
      </c>
      <c r="J100" s="16">
        <v>85.978358881875565</v>
      </c>
      <c r="K100" s="10">
        <v>14.105925537493444</v>
      </c>
      <c r="L100" s="9">
        <v>20</v>
      </c>
    </row>
    <row r="101" spans="1:12">
      <c r="A101" s="1">
        <v>430610</v>
      </c>
      <c r="B101" s="2" t="s">
        <v>128</v>
      </c>
      <c r="C101" s="3" t="s">
        <v>5</v>
      </c>
      <c r="D101" s="3">
        <v>9</v>
      </c>
      <c r="E101" s="5">
        <v>5859</v>
      </c>
      <c r="F101" s="16">
        <f t="shared" si="3"/>
        <v>0.1</v>
      </c>
      <c r="G101" s="5">
        <f t="shared" si="4"/>
        <v>585.9</v>
      </c>
      <c r="H101" s="9">
        <v>20</v>
      </c>
      <c r="I101" s="5">
        <v>39770</v>
      </c>
      <c r="J101" s="16">
        <v>85.661360846059409</v>
      </c>
      <c r="K101" s="10">
        <v>14.732210208700025</v>
      </c>
      <c r="L101" s="9">
        <v>20</v>
      </c>
    </row>
    <row r="102" spans="1:12">
      <c r="A102" s="1">
        <v>430613</v>
      </c>
      <c r="B102" s="2" t="s">
        <v>129</v>
      </c>
      <c r="C102" s="3" t="s">
        <v>5</v>
      </c>
      <c r="D102" s="3">
        <v>11</v>
      </c>
      <c r="E102" s="5">
        <v>193.54791572625049</v>
      </c>
      <c r="F102" s="16">
        <f t="shared" si="3"/>
        <v>0.05</v>
      </c>
      <c r="G102" s="5">
        <f t="shared" si="4"/>
        <v>9.6773957863125251</v>
      </c>
      <c r="H102" s="9">
        <v>18</v>
      </c>
      <c r="I102" s="5">
        <v>1297.4520842737495</v>
      </c>
      <c r="J102" s="16">
        <v>85.302569643244539</v>
      </c>
      <c r="K102" s="10">
        <v>14.917538618359782</v>
      </c>
      <c r="L102" s="9">
        <v>18</v>
      </c>
    </row>
    <row r="103" spans="1:12">
      <c r="A103" s="1">
        <v>430620</v>
      </c>
      <c r="B103" s="2" t="s">
        <v>130</v>
      </c>
      <c r="C103" s="3" t="s">
        <v>5</v>
      </c>
      <c r="D103" s="3">
        <v>16</v>
      </c>
      <c r="E103" s="5">
        <v>1435</v>
      </c>
      <c r="F103" s="16">
        <f t="shared" si="3"/>
        <v>0.1</v>
      </c>
      <c r="G103" s="5">
        <f t="shared" si="4"/>
        <v>143.5</v>
      </c>
      <c r="H103" s="9">
        <v>20</v>
      </c>
      <c r="I103" s="5">
        <v>8434</v>
      </c>
      <c r="J103" s="16">
        <v>83.728779906681225</v>
      </c>
      <c r="K103" s="10">
        <v>17.014465259663268</v>
      </c>
      <c r="L103" s="9">
        <v>20</v>
      </c>
    </row>
    <row r="104" spans="1:12">
      <c r="A104" s="1">
        <v>430630</v>
      </c>
      <c r="B104" s="2" t="s">
        <v>131</v>
      </c>
      <c r="C104" s="3" t="s">
        <v>5</v>
      </c>
      <c r="D104" s="3">
        <v>6</v>
      </c>
      <c r="E104" s="5">
        <v>648.13999999999987</v>
      </c>
      <c r="F104" s="16">
        <f t="shared" si="3"/>
        <v>0.05</v>
      </c>
      <c r="G104" s="5">
        <f t="shared" si="4"/>
        <v>32.406999999999996</v>
      </c>
      <c r="H104" s="9">
        <v>18</v>
      </c>
      <c r="I104" s="5">
        <v>3120.86</v>
      </c>
      <c r="J104" s="16">
        <v>80.746701164294947</v>
      </c>
      <c r="K104" s="10">
        <v>20.76799343770627</v>
      </c>
      <c r="L104" s="9">
        <v>18</v>
      </c>
    </row>
    <row r="105" spans="1:12">
      <c r="A105" s="1">
        <v>430635</v>
      </c>
      <c r="B105" s="2" t="s">
        <v>133</v>
      </c>
      <c r="C105" s="3" t="s">
        <v>5</v>
      </c>
      <c r="D105" s="3">
        <v>12</v>
      </c>
      <c r="E105" s="5">
        <v>270</v>
      </c>
      <c r="F105" s="16">
        <f t="shared" si="3"/>
        <v>0.35</v>
      </c>
      <c r="G105" s="5">
        <f t="shared" si="4"/>
        <v>94.5</v>
      </c>
      <c r="H105" s="9">
        <v>22</v>
      </c>
      <c r="I105" s="5">
        <v>1713</v>
      </c>
      <c r="J105" s="16">
        <v>84.592592592592595</v>
      </c>
      <c r="K105" s="10">
        <v>15.761821366024517</v>
      </c>
      <c r="L105" s="9">
        <v>22</v>
      </c>
    </row>
    <row r="106" spans="1:12">
      <c r="A106" s="1">
        <v>430637</v>
      </c>
      <c r="B106" s="2" t="s">
        <v>134</v>
      </c>
      <c r="C106" s="3" t="s">
        <v>5</v>
      </c>
      <c r="D106" s="3">
        <v>4</v>
      </c>
      <c r="E106" s="5">
        <v>283</v>
      </c>
      <c r="F106" s="16">
        <f t="shared" si="3"/>
        <v>0.55000000000000004</v>
      </c>
      <c r="G106" s="5">
        <f t="shared" si="4"/>
        <v>155.65</v>
      </c>
      <c r="H106" s="9">
        <v>24</v>
      </c>
      <c r="I106" s="5">
        <v>2079</v>
      </c>
      <c r="J106" s="16">
        <v>86.480865224625632</v>
      </c>
      <c r="K106" s="10">
        <v>13.612313612313612</v>
      </c>
      <c r="L106" s="9">
        <v>24</v>
      </c>
    </row>
    <row r="107" spans="1:12">
      <c r="A107" s="1">
        <v>430640</v>
      </c>
      <c r="B107" s="2" t="s">
        <v>135</v>
      </c>
      <c r="C107" s="3" t="s">
        <v>5</v>
      </c>
      <c r="D107" s="3">
        <v>1</v>
      </c>
      <c r="E107" s="5">
        <v>4767</v>
      </c>
      <c r="F107" s="16">
        <f t="shared" si="3"/>
        <v>0.25</v>
      </c>
      <c r="G107" s="5">
        <f t="shared" si="4"/>
        <v>1191.75</v>
      </c>
      <c r="H107" s="9">
        <v>21</v>
      </c>
      <c r="I107" s="5">
        <v>20572</v>
      </c>
      <c r="J107" s="16">
        <v>79.144385026737979</v>
      </c>
      <c r="K107" s="10">
        <v>23.172272992416879</v>
      </c>
      <c r="L107" s="9">
        <v>21</v>
      </c>
    </row>
    <row r="108" spans="1:12">
      <c r="A108" s="1">
        <v>430642</v>
      </c>
      <c r="B108" s="2" t="s">
        <v>136</v>
      </c>
      <c r="C108" s="3" t="s">
        <v>5</v>
      </c>
      <c r="D108" s="3">
        <v>15</v>
      </c>
      <c r="E108" s="5">
        <v>174</v>
      </c>
      <c r="F108" s="16">
        <f t="shared" si="3"/>
        <v>0.7</v>
      </c>
      <c r="G108" s="5">
        <f t="shared" si="4"/>
        <v>121.8</v>
      </c>
      <c r="H108" s="9">
        <v>25</v>
      </c>
      <c r="I108" s="5">
        <v>1356</v>
      </c>
      <c r="J108" s="16">
        <v>86.92307692307692</v>
      </c>
      <c r="K108" s="10">
        <v>12.831858407079647</v>
      </c>
      <c r="L108" s="9">
        <v>25</v>
      </c>
    </row>
    <row r="109" spans="1:12">
      <c r="A109" s="1">
        <v>430650</v>
      </c>
      <c r="B109" s="2" t="s">
        <v>138</v>
      </c>
      <c r="C109" s="3" t="s">
        <v>5</v>
      </c>
      <c r="D109" s="3">
        <v>1</v>
      </c>
      <c r="E109" s="5">
        <v>2365</v>
      </c>
      <c r="F109" s="16">
        <f t="shared" si="3"/>
        <v>0.05</v>
      </c>
      <c r="G109" s="5">
        <f t="shared" si="4"/>
        <v>118.25</v>
      </c>
      <c r="H109" s="9">
        <v>18</v>
      </c>
      <c r="I109" s="5">
        <v>8872</v>
      </c>
      <c r="J109" s="16">
        <v>76.740766369691201</v>
      </c>
      <c r="K109" s="10">
        <v>26.656898106402167</v>
      </c>
      <c r="L109" s="9">
        <v>18</v>
      </c>
    </row>
    <row r="110" spans="1:12">
      <c r="A110" s="1">
        <v>430655</v>
      </c>
      <c r="B110" s="2" t="s">
        <v>140</v>
      </c>
      <c r="C110" s="3" t="s">
        <v>5</v>
      </c>
      <c r="D110" s="3">
        <v>18</v>
      </c>
      <c r="E110" s="5">
        <v>251</v>
      </c>
      <c r="F110" s="16">
        <f t="shared" si="3"/>
        <v>0.05</v>
      </c>
      <c r="G110" s="5">
        <f t="shared" si="4"/>
        <v>12.55</v>
      </c>
      <c r="H110" s="9">
        <v>18</v>
      </c>
      <c r="I110" s="5">
        <v>1857</v>
      </c>
      <c r="J110" s="16">
        <v>86.372093023255815</v>
      </c>
      <c r="K110" s="10">
        <v>13.516424340333872</v>
      </c>
      <c r="L110" s="9">
        <v>18</v>
      </c>
    </row>
    <row r="111" spans="1:12">
      <c r="A111" s="1">
        <v>430670</v>
      </c>
      <c r="B111" s="2" t="s">
        <v>141</v>
      </c>
      <c r="C111" s="3" t="s">
        <v>5</v>
      </c>
      <c r="D111" s="3">
        <v>4</v>
      </c>
      <c r="E111" s="5">
        <v>187</v>
      </c>
      <c r="F111" s="16">
        <f t="shared" si="3"/>
        <v>0.05</v>
      </c>
      <c r="G111" s="5">
        <f t="shared" si="4"/>
        <v>9.35</v>
      </c>
      <c r="H111" s="9">
        <v>18</v>
      </c>
      <c r="I111" s="5">
        <v>2210</v>
      </c>
      <c r="J111" s="16">
        <v>91.058920477956335</v>
      </c>
      <c r="K111" s="10">
        <v>8.4615384615384617</v>
      </c>
      <c r="L111" s="9">
        <v>18</v>
      </c>
    </row>
    <row r="112" spans="1:12">
      <c r="A112" s="1">
        <v>430675</v>
      </c>
      <c r="B112" s="2" t="s">
        <v>143</v>
      </c>
      <c r="C112" s="3" t="s">
        <v>5</v>
      </c>
      <c r="D112" s="3">
        <v>16</v>
      </c>
      <c r="E112" s="5">
        <v>211</v>
      </c>
      <c r="F112" s="16">
        <f t="shared" si="3"/>
        <v>0.05</v>
      </c>
      <c r="G112" s="5">
        <f t="shared" si="4"/>
        <v>10.55</v>
      </c>
      <c r="H112" s="9">
        <v>18</v>
      </c>
      <c r="I112" s="5">
        <v>1414</v>
      </c>
      <c r="J112" s="16">
        <v>85.129440096327514</v>
      </c>
      <c r="K112" s="10">
        <v>14.922206506364921</v>
      </c>
      <c r="L112" s="9">
        <v>18</v>
      </c>
    </row>
    <row r="113" spans="1:12">
      <c r="A113" s="1">
        <v>430676</v>
      </c>
      <c r="B113" s="2" t="s">
        <v>144</v>
      </c>
      <c r="C113" s="3" t="s">
        <v>5</v>
      </c>
      <c r="D113" s="3">
        <v>1</v>
      </c>
      <c r="E113" s="5">
        <v>5438</v>
      </c>
      <c r="F113" s="16">
        <f t="shared" si="3"/>
        <v>0.05</v>
      </c>
      <c r="G113" s="5">
        <f t="shared" si="4"/>
        <v>271.90000000000003</v>
      </c>
      <c r="H113" s="9">
        <v>18</v>
      </c>
      <c r="I113" s="5">
        <v>24595</v>
      </c>
      <c r="J113" s="16">
        <v>79.913571823114665</v>
      </c>
      <c r="K113" s="10">
        <v>22.110184996950601</v>
      </c>
      <c r="L113" s="9">
        <v>18</v>
      </c>
    </row>
    <row r="114" spans="1:12">
      <c r="A114" s="1">
        <v>430680</v>
      </c>
      <c r="B114" s="2" t="s">
        <v>145</v>
      </c>
      <c r="C114" s="3" t="s">
        <v>5</v>
      </c>
      <c r="D114" s="3">
        <v>16</v>
      </c>
      <c r="E114" s="5">
        <v>3142</v>
      </c>
      <c r="F114" s="16">
        <f t="shared" si="3"/>
        <v>0.05</v>
      </c>
      <c r="G114" s="5">
        <f t="shared" si="4"/>
        <v>157.10000000000002</v>
      </c>
      <c r="H114" s="9">
        <v>18</v>
      </c>
      <c r="I114" s="5">
        <v>14910</v>
      </c>
      <c r="J114" s="16">
        <v>80.664358363990473</v>
      </c>
      <c r="K114" s="10">
        <v>21.073105298457413</v>
      </c>
      <c r="L114" s="9">
        <v>18</v>
      </c>
    </row>
    <row r="115" spans="1:12">
      <c r="A115" s="1">
        <v>430690</v>
      </c>
      <c r="B115" s="2" t="s">
        <v>146</v>
      </c>
      <c r="C115" s="3" t="s">
        <v>5</v>
      </c>
      <c r="D115" s="3">
        <v>8</v>
      </c>
      <c r="E115" s="5">
        <v>3364</v>
      </c>
      <c r="F115" s="16">
        <f t="shared" si="3"/>
        <v>0.55000000000000004</v>
      </c>
      <c r="G115" s="5">
        <f t="shared" si="4"/>
        <v>1850.2</v>
      </c>
      <c r="H115" s="9">
        <v>24</v>
      </c>
      <c r="I115" s="5">
        <v>16225</v>
      </c>
      <c r="J115" s="16">
        <v>80.918657423569897</v>
      </c>
      <c r="K115" s="10">
        <v>20.733436055469951</v>
      </c>
      <c r="L115" s="9">
        <v>24</v>
      </c>
    </row>
    <row r="116" spans="1:12">
      <c r="A116" s="1">
        <v>430695</v>
      </c>
      <c r="B116" s="2" t="s">
        <v>148</v>
      </c>
      <c r="C116" s="3" t="s">
        <v>5</v>
      </c>
      <c r="D116" s="3">
        <v>11</v>
      </c>
      <c r="E116" s="5">
        <v>247.32935902168674</v>
      </c>
      <c r="F116" s="16">
        <f t="shared" si="3"/>
        <v>0.05</v>
      </c>
      <c r="G116" s="5">
        <f t="shared" si="4"/>
        <v>12.366467951084338</v>
      </c>
      <c r="H116" s="9">
        <v>18</v>
      </c>
      <c r="I116" s="5">
        <v>1956.6706409783133</v>
      </c>
      <c r="J116" s="16">
        <v>87.35136790081755</v>
      </c>
      <c r="K116" s="10">
        <v>12.640316353805197</v>
      </c>
      <c r="L116" s="9">
        <v>18</v>
      </c>
    </row>
    <row r="117" spans="1:12">
      <c r="A117" s="1">
        <v>430693</v>
      </c>
      <c r="B117" s="2" t="s">
        <v>149</v>
      </c>
      <c r="C117" s="3" t="s">
        <v>5</v>
      </c>
      <c r="D117" s="3">
        <v>12</v>
      </c>
      <c r="E117" s="5">
        <v>1029</v>
      </c>
      <c r="F117" s="16">
        <f t="shared" si="3"/>
        <v>0.45</v>
      </c>
      <c r="G117" s="5">
        <f t="shared" si="4"/>
        <v>463.05</v>
      </c>
      <c r="H117" s="9">
        <v>23</v>
      </c>
      <c r="I117" s="5">
        <v>5591</v>
      </c>
      <c r="J117" s="16">
        <v>82.658190419869896</v>
      </c>
      <c r="K117" s="10">
        <v>18.404578787336792</v>
      </c>
      <c r="L117" s="9">
        <v>23</v>
      </c>
    </row>
    <row r="118" spans="1:12">
      <c r="A118" s="1">
        <v>430697</v>
      </c>
      <c r="B118" s="2" t="s">
        <v>150</v>
      </c>
      <c r="C118" s="3" t="s">
        <v>5</v>
      </c>
      <c r="D118" s="3">
        <v>11</v>
      </c>
      <c r="E118" s="5">
        <v>261.72997996967956</v>
      </c>
      <c r="F118" s="16">
        <f t="shared" si="3"/>
        <v>0.05</v>
      </c>
      <c r="G118" s="5">
        <f t="shared" si="4"/>
        <v>13.086498998483979</v>
      </c>
      <c r="H118" s="9">
        <v>18</v>
      </c>
      <c r="I118" s="5">
        <v>2040.2700200303204</v>
      </c>
      <c r="J118" s="16">
        <v>87.042236349416399</v>
      </c>
      <c r="K118" s="10">
        <v>12.828203002551103</v>
      </c>
      <c r="L118" s="9">
        <v>18</v>
      </c>
    </row>
    <row r="119" spans="1:12">
      <c r="A119" s="1">
        <v>430700</v>
      </c>
      <c r="B119" s="2" t="s">
        <v>151</v>
      </c>
      <c r="C119" s="3" t="s">
        <v>5</v>
      </c>
      <c r="D119" s="3">
        <v>11</v>
      </c>
      <c r="E119" s="5">
        <v>12636.045718945243</v>
      </c>
      <c r="F119" s="16">
        <f t="shared" si="3"/>
        <v>0.05</v>
      </c>
      <c r="G119" s="5">
        <f t="shared" si="4"/>
        <v>631.80228594726213</v>
      </c>
      <c r="H119" s="9">
        <v>18</v>
      </c>
      <c r="I119" s="5">
        <v>69872.954281054757</v>
      </c>
      <c r="J119" s="16">
        <v>82.953965026005577</v>
      </c>
      <c r="K119" s="10">
        <v>18.084315811405961</v>
      </c>
      <c r="L119" s="9">
        <v>18</v>
      </c>
    </row>
    <row r="120" spans="1:12">
      <c r="A120" s="1">
        <v>430705</v>
      </c>
      <c r="B120" s="2" t="s">
        <v>152</v>
      </c>
      <c r="C120" s="3" t="s">
        <v>5</v>
      </c>
      <c r="D120" s="3">
        <v>6</v>
      </c>
      <c r="E120" s="5">
        <v>319.49610499203163</v>
      </c>
      <c r="F120" s="16">
        <f t="shared" si="3"/>
        <v>0.35</v>
      </c>
      <c r="G120" s="5">
        <f t="shared" si="4"/>
        <v>111.82363674721107</v>
      </c>
      <c r="H120" s="9">
        <v>22</v>
      </c>
      <c r="I120" s="5">
        <v>2146.5038950079684</v>
      </c>
      <c r="J120" s="16">
        <v>85.382016507874638</v>
      </c>
      <c r="K120" s="10">
        <v>14.884487549035899</v>
      </c>
      <c r="L120" s="9">
        <v>22</v>
      </c>
    </row>
    <row r="121" spans="1:12">
      <c r="A121" s="1">
        <v>430720</v>
      </c>
      <c r="B121" s="2" t="s">
        <v>153</v>
      </c>
      <c r="C121" s="3" t="s">
        <v>5</v>
      </c>
      <c r="D121" s="3">
        <v>11</v>
      </c>
      <c r="E121" s="5">
        <v>531.05091885863476</v>
      </c>
      <c r="F121" s="16">
        <f t="shared" si="3"/>
        <v>0.05</v>
      </c>
      <c r="G121" s="5">
        <f t="shared" si="4"/>
        <v>26.55254594293174</v>
      </c>
      <c r="H121" s="9">
        <v>18</v>
      </c>
      <c r="I121" s="5">
        <v>3314.9490811413652</v>
      </c>
      <c r="J121" s="16">
        <v>84.478824697792192</v>
      </c>
      <c r="K121" s="10">
        <v>16.019881628944642</v>
      </c>
      <c r="L121" s="9">
        <v>18</v>
      </c>
    </row>
    <row r="122" spans="1:12">
      <c r="A122" s="1">
        <v>430730</v>
      </c>
      <c r="B122" s="2" t="s">
        <v>154</v>
      </c>
      <c r="C122" s="3" t="s">
        <v>5</v>
      </c>
      <c r="D122" s="3">
        <v>2</v>
      </c>
      <c r="E122" s="5">
        <v>589</v>
      </c>
      <c r="F122" s="16">
        <f t="shared" si="3"/>
        <v>0.05</v>
      </c>
      <c r="G122" s="5">
        <f t="shared" si="4"/>
        <v>29.450000000000003</v>
      </c>
      <c r="H122" s="9">
        <v>18</v>
      </c>
      <c r="I122" s="5">
        <v>4629</v>
      </c>
      <c r="J122" s="16">
        <v>87.306676725763865</v>
      </c>
      <c r="K122" s="10">
        <v>12.724130481745519</v>
      </c>
      <c r="L122" s="9">
        <v>18</v>
      </c>
    </row>
    <row r="123" spans="1:12">
      <c r="A123" s="1">
        <v>430740</v>
      </c>
      <c r="B123" s="2" t="s">
        <v>155</v>
      </c>
      <c r="C123" s="3" t="s">
        <v>5</v>
      </c>
      <c r="D123" s="3">
        <v>5</v>
      </c>
      <c r="E123" s="5">
        <v>393</v>
      </c>
      <c r="F123" s="16">
        <f t="shared" si="3"/>
        <v>0.1</v>
      </c>
      <c r="G123" s="5">
        <f t="shared" si="4"/>
        <v>39.300000000000004</v>
      </c>
      <c r="H123" s="9">
        <v>20</v>
      </c>
      <c r="I123" s="5">
        <v>2146</v>
      </c>
      <c r="J123" s="16">
        <v>82.761280370227524</v>
      </c>
      <c r="K123" s="10">
        <v>18.313140726933831</v>
      </c>
      <c r="L123" s="9">
        <v>20</v>
      </c>
    </row>
    <row r="124" spans="1:12">
      <c r="A124" s="1">
        <v>430750</v>
      </c>
      <c r="B124" s="2" t="s">
        <v>157</v>
      </c>
      <c r="C124" s="3" t="s">
        <v>5</v>
      </c>
      <c r="D124" s="3">
        <v>6</v>
      </c>
      <c r="E124" s="5">
        <v>1584.880000000001</v>
      </c>
      <c r="F124" s="16">
        <f t="shared" si="3"/>
        <v>0.05</v>
      </c>
      <c r="G124" s="5">
        <f t="shared" si="4"/>
        <v>79.244000000000057</v>
      </c>
      <c r="H124" s="9">
        <v>18</v>
      </c>
      <c r="I124" s="5">
        <v>10491.119999999999</v>
      </c>
      <c r="J124" s="16">
        <v>85.349170191994787</v>
      </c>
      <c r="K124" s="10">
        <v>15.106871334995702</v>
      </c>
      <c r="L124" s="9">
        <v>18</v>
      </c>
    </row>
    <row r="125" spans="1:12">
      <c r="A125" s="1">
        <v>430755</v>
      </c>
      <c r="B125" s="2" t="s">
        <v>158</v>
      </c>
      <c r="C125" s="3" t="s">
        <v>5</v>
      </c>
      <c r="D125" s="3">
        <v>11</v>
      </c>
      <c r="E125" s="5">
        <v>855.59883458488548</v>
      </c>
      <c r="F125" s="16">
        <f t="shared" si="3"/>
        <v>0.05</v>
      </c>
      <c r="G125" s="5">
        <f t="shared" si="4"/>
        <v>42.779941729244278</v>
      </c>
      <c r="H125" s="9">
        <v>18</v>
      </c>
      <c r="I125" s="5">
        <v>3826.4011654151145</v>
      </c>
      <c r="J125" s="16">
        <v>79.683489492193132</v>
      </c>
      <c r="K125" s="10">
        <v>22.360405968882883</v>
      </c>
      <c r="L125" s="9">
        <v>18</v>
      </c>
    </row>
    <row r="126" spans="1:12">
      <c r="A126" s="1">
        <v>430760</v>
      </c>
      <c r="B126" s="2" t="s">
        <v>159</v>
      </c>
      <c r="C126" s="3" t="s">
        <v>5</v>
      </c>
      <c r="D126" s="3">
        <v>1</v>
      </c>
      <c r="E126" s="5">
        <v>7798</v>
      </c>
      <c r="F126" s="16">
        <f t="shared" si="3"/>
        <v>0.05</v>
      </c>
      <c r="G126" s="5">
        <f t="shared" si="4"/>
        <v>389.90000000000003</v>
      </c>
      <c r="H126" s="9">
        <v>18</v>
      </c>
      <c r="I126" s="5">
        <v>30379</v>
      </c>
      <c r="J126" s="16">
        <v>77.420423558194656</v>
      </c>
      <c r="K126" s="10">
        <v>25.66904769742256</v>
      </c>
      <c r="L126" s="9">
        <v>18</v>
      </c>
    </row>
    <row r="127" spans="1:12">
      <c r="A127" s="1">
        <v>430770</v>
      </c>
      <c r="B127" s="2" t="s">
        <v>160</v>
      </c>
      <c r="C127" s="3" t="s">
        <v>5</v>
      </c>
      <c r="D127" s="3">
        <v>1</v>
      </c>
      <c r="E127" s="5">
        <v>11992</v>
      </c>
      <c r="F127" s="16">
        <f t="shared" si="3"/>
        <v>0.35</v>
      </c>
      <c r="G127" s="5">
        <f t="shared" si="4"/>
        <v>4197.2</v>
      </c>
      <c r="H127" s="9">
        <v>22</v>
      </c>
      <c r="I127" s="5">
        <v>50592</v>
      </c>
      <c r="J127" s="16">
        <v>78.78410365018064</v>
      </c>
      <c r="K127" s="10">
        <v>23.703352308665401</v>
      </c>
      <c r="L127" s="9">
        <v>22</v>
      </c>
    </row>
    <row r="128" spans="1:12">
      <c r="A128" s="1">
        <v>430780</v>
      </c>
      <c r="B128" s="2" t="s">
        <v>161</v>
      </c>
      <c r="C128" s="3" t="s">
        <v>5</v>
      </c>
      <c r="D128" s="3">
        <v>16</v>
      </c>
      <c r="E128" s="5">
        <v>4806</v>
      </c>
      <c r="F128" s="16">
        <f t="shared" si="3"/>
        <v>0.05</v>
      </c>
      <c r="G128" s="5">
        <f t="shared" si="4"/>
        <v>240.3</v>
      </c>
      <c r="H128" s="9">
        <v>18</v>
      </c>
      <c r="I128" s="5">
        <v>21816</v>
      </c>
      <c r="J128" s="16">
        <v>79.964811963932263</v>
      </c>
      <c r="K128" s="10">
        <v>22.029702970297031</v>
      </c>
      <c r="L128" s="9">
        <v>18</v>
      </c>
    </row>
    <row r="129" spans="1:12">
      <c r="A129" s="1">
        <v>430781</v>
      </c>
      <c r="B129" s="2" t="s">
        <v>162</v>
      </c>
      <c r="C129" s="3" t="s">
        <v>5</v>
      </c>
      <c r="D129" s="3">
        <v>8</v>
      </c>
      <c r="E129" s="5">
        <v>370</v>
      </c>
      <c r="F129" s="16">
        <f t="shared" si="3"/>
        <v>0.05</v>
      </c>
      <c r="G129" s="5">
        <f t="shared" si="4"/>
        <v>18.5</v>
      </c>
      <c r="H129" s="9">
        <v>18</v>
      </c>
      <c r="I129" s="5">
        <v>2430</v>
      </c>
      <c r="J129" s="16">
        <v>85.143658023826205</v>
      </c>
      <c r="K129" s="10">
        <v>15.22633744855967</v>
      </c>
      <c r="L129" s="9">
        <v>18</v>
      </c>
    </row>
    <row r="130" spans="1:12">
      <c r="A130" s="1">
        <v>430786</v>
      </c>
      <c r="B130" s="2" t="s">
        <v>164</v>
      </c>
      <c r="C130" s="3" t="s">
        <v>5</v>
      </c>
      <c r="D130" s="3">
        <v>5</v>
      </c>
      <c r="E130" s="5">
        <v>397</v>
      </c>
      <c r="F130" s="16">
        <f t="shared" si="3"/>
        <v>0.35</v>
      </c>
      <c r="G130" s="5">
        <f t="shared" si="4"/>
        <v>138.94999999999999</v>
      </c>
      <c r="H130" s="9">
        <v>22</v>
      </c>
      <c r="I130" s="5">
        <v>1805</v>
      </c>
      <c r="J130" s="16">
        <v>79.796640141467719</v>
      </c>
      <c r="K130" s="10">
        <v>21.994459833795013</v>
      </c>
      <c r="L130" s="9">
        <v>22</v>
      </c>
    </row>
    <row r="131" spans="1:12">
      <c r="A131" s="18">
        <v>430790</v>
      </c>
      <c r="B131" s="19" t="s">
        <v>165</v>
      </c>
      <c r="C131" s="20" t="s">
        <v>5</v>
      </c>
      <c r="D131" s="20">
        <v>5</v>
      </c>
      <c r="E131" s="11">
        <v>10915</v>
      </c>
      <c r="F131" s="16">
        <f t="shared" si="3"/>
        <v>0.1</v>
      </c>
      <c r="G131" s="5">
        <f t="shared" si="4"/>
        <v>1091.5</v>
      </c>
      <c r="H131" s="9">
        <v>20</v>
      </c>
      <c r="I131" s="11">
        <v>45931</v>
      </c>
      <c r="J131" s="21">
        <v>79.888336174209485</v>
      </c>
      <c r="K131" s="12">
        <v>23.763906729659706</v>
      </c>
      <c r="L131" s="9">
        <v>20</v>
      </c>
    </row>
    <row r="132" spans="1:12">
      <c r="A132" s="1">
        <v>430805</v>
      </c>
      <c r="B132" s="2" t="s">
        <v>167</v>
      </c>
      <c r="C132" s="3" t="s">
        <v>5</v>
      </c>
      <c r="D132" s="3">
        <v>11</v>
      </c>
      <c r="E132" s="5">
        <v>79.503003132384038</v>
      </c>
      <c r="F132" s="16">
        <f t="shared" si="3"/>
        <v>0.05</v>
      </c>
      <c r="G132" s="5">
        <f t="shared" si="4"/>
        <v>3.9751501566192022</v>
      </c>
      <c r="H132" s="9">
        <v>18</v>
      </c>
      <c r="I132" s="5">
        <v>1773.496996867616</v>
      </c>
      <c r="J132" s="16">
        <v>95.093672754295767</v>
      </c>
      <c r="K132" s="10">
        <v>4.4828383286131164</v>
      </c>
      <c r="L132" s="9">
        <v>18</v>
      </c>
    </row>
    <row r="133" spans="1:12">
      <c r="A133" s="1">
        <v>430807</v>
      </c>
      <c r="B133" s="2" t="s">
        <v>168</v>
      </c>
      <c r="C133" s="3" t="s">
        <v>5</v>
      </c>
      <c r="D133" s="3">
        <v>16</v>
      </c>
      <c r="E133" s="5">
        <v>546</v>
      </c>
      <c r="F133" s="16">
        <f t="shared" si="3"/>
        <v>0.05</v>
      </c>
      <c r="G133" s="5">
        <f t="shared" si="4"/>
        <v>27.3</v>
      </c>
      <c r="H133" s="9">
        <v>18</v>
      </c>
      <c r="I133" s="5">
        <v>2761</v>
      </c>
      <c r="J133" s="16">
        <v>81.56573116691284</v>
      </c>
      <c r="K133" s="10">
        <v>19.77544367982615</v>
      </c>
      <c r="L133" s="9">
        <v>18</v>
      </c>
    </row>
    <row r="134" spans="1:12">
      <c r="A134" s="1">
        <v>430810</v>
      </c>
      <c r="B134" s="2" t="s">
        <v>169</v>
      </c>
      <c r="C134" s="3" t="s">
        <v>5</v>
      </c>
      <c r="D134" s="3">
        <v>5</v>
      </c>
      <c r="E134" s="5">
        <v>2187</v>
      </c>
      <c r="F134" s="16">
        <f t="shared" si="3"/>
        <v>0.1</v>
      </c>
      <c r="G134" s="5">
        <f t="shared" si="4"/>
        <v>218.70000000000002</v>
      </c>
      <c r="H134" s="9">
        <v>20</v>
      </c>
      <c r="I134" s="5">
        <v>8679</v>
      </c>
      <c r="J134" s="16">
        <v>77.727028479312196</v>
      </c>
      <c r="K134" s="10">
        <v>25.198755617006569</v>
      </c>
      <c r="L134" s="9">
        <v>20</v>
      </c>
    </row>
    <row r="135" spans="1:12">
      <c r="A135" s="1">
        <v>430825</v>
      </c>
      <c r="B135" s="2" t="s">
        <v>171</v>
      </c>
      <c r="C135" s="3" t="s">
        <v>5</v>
      </c>
      <c r="D135" s="3">
        <v>11</v>
      </c>
      <c r="E135" s="5">
        <v>199.1796503754656</v>
      </c>
      <c r="F135" s="16">
        <f t="shared" si="3"/>
        <v>0.45</v>
      </c>
      <c r="G135" s="5">
        <f t="shared" si="4"/>
        <v>89.630842668959517</v>
      </c>
      <c r="H135" s="9">
        <v>23</v>
      </c>
      <c r="I135" s="5">
        <v>1287.8203496245344</v>
      </c>
      <c r="J135" s="16">
        <v>84.892574134774847</v>
      </c>
      <c r="K135" s="10">
        <v>15.466415826829936</v>
      </c>
      <c r="L135" s="9">
        <v>23</v>
      </c>
    </row>
    <row r="136" spans="1:12">
      <c r="A136" s="1">
        <v>430830</v>
      </c>
      <c r="B136" s="2" t="s">
        <v>172</v>
      </c>
      <c r="C136" s="3" t="s">
        <v>5</v>
      </c>
      <c r="D136" s="3">
        <v>6</v>
      </c>
      <c r="E136" s="5">
        <v>1200</v>
      </c>
      <c r="F136" s="16">
        <f t="shared" si="3"/>
        <v>0.05</v>
      </c>
      <c r="G136" s="5">
        <f t="shared" si="4"/>
        <v>60</v>
      </c>
      <c r="H136" s="9">
        <v>18</v>
      </c>
      <c r="I136" s="5">
        <v>6572</v>
      </c>
      <c r="J136" s="16">
        <v>82.770780856423173</v>
      </c>
      <c r="K136" s="10">
        <v>18.259281801582471</v>
      </c>
      <c r="L136" s="9">
        <v>18</v>
      </c>
    </row>
    <row r="137" spans="1:12">
      <c r="A137" s="1">
        <v>430843</v>
      </c>
      <c r="B137" s="2" t="s">
        <v>174</v>
      </c>
      <c r="C137" s="3" t="s">
        <v>5</v>
      </c>
      <c r="D137" s="3">
        <v>16</v>
      </c>
      <c r="E137" s="5">
        <v>195</v>
      </c>
      <c r="F137" s="16">
        <f t="shared" si="3"/>
        <v>0.05</v>
      </c>
      <c r="G137" s="5">
        <f t="shared" si="4"/>
        <v>9.75</v>
      </c>
      <c r="H137" s="9">
        <v>18</v>
      </c>
      <c r="I137" s="5">
        <v>1882</v>
      </c>
      <c r="J137" s="16">
        <v>89.321309919316562</v>
      </c>
      <c r="K137" s="10">
        <v>10.361317747077576</v>
      </c>
      <c r="L137" s="9">
        <v>18</v>
      </c>
    </row>
    <row r="138" spans="1:12">
      <c r="A138" s="1">
        <v>430845</v>
      </c>
      <c r="B138" s="2" t="s">
        <v>175</v>
      </c>
      <c r="C138" s="3" t="s">
        <v>5</v>
      </c>
      <c r="D138" s="3">
        <v>9</v>
      </c>
      <c r="E138" s="5">
        <v>453</v>
      </c>
      <c r="F138" s="16">
        <f t="shared" si="3"/>
        <v>0.05</v>
      </c>
      <c r="G138" s="5">
        <f t="shared" si="4"/>
        <v>22.650000000000002</v>
      </c>
      <c r="H138" s="9">
        <v>18</v>
      </c>
      <c r="I138" s="5">
        <v>2982</v>
      </c>
      <c r="J138" s="16">
        <v>85.175664095972579</v>
      </c>
      <c r="K138" s="10">
        <v>15.191146881287725</v>
      </c>
      <c r="L138" s="9">
        <v>18</v>
      </c>
    </row>
    <row r="139" spans="1:12">
      <c r="A139" s="1">
        <v>430850</v>
      </c>
      <c r="B139" s="2" t="s">
        <v>176</v>
      </c>
      <c r="C139" s="3" t="s">
        <v>5</v>
      </c>
      <c r="D139" s="3">
        <v>2</v>
      </c>
      <c r="E139" s="5">
        <v>3896</v>
      </c>
      <c r="F139" s="16">
        <f t="shared" si="3"/>
        <v>0.05</v>
      </c>
      <c r="G139" s="5">
        <f t="shared" si="4"/>
        <v>194.8</v>
      </c>
      <c r="H139" s="9">
        <v>19</v>
      </c>
      <c r="I139" s="5">
        <v>20230</v>
      </c>
      <c r="J139" s="16">
        <v>82.035685320356862</v>
      </c>
      <c r="K139" s="10">
        <v>19.258526940187839</v>
      </c>
      <c r="L139" s="9">
        <v>19</v>
      </c>
    </row>
    <row r="140" spans="1:12">
      <c r="A140" s="1">
        <v>430860</v>
      </c>
      <c r="B140" s="2" t="s">
        <v>177</v>
      </c>
      <c r="C140" s="3" t="s">
        <v>5</v>
      </c>
      <c r="D140" s="3">
        <v>5</v>
      </c>
      <c r="E140" s="5">
        <v>4894</v>
      </c>
      <c r="F140" s="16">
        <f t="shared" si="3"/>
        <v>0.25</v>
      </c>
      <c r="G140" s="5">
        <f t="shared" si="4"/>
        <v>1223.5</v>
      </c>
      <c r="H140" s="9">
        <v>21</v>
      </c>
      <c r="I140" s="5">
        <v>23350</v>
      </c>
      <c r="J140" s="16">
        <v>80.751141236685569</v>
      </c>
      <c r="K140" s="10">
        <v>20.9593147751606</v>
      </c>
      <c r="L140" s="9">
        <v>21</v>
      </c>
    </row>
    <row r="141" spans="1:12">
      <c r="A141" s="1">
        <v>430870</v>
      </c>
      <c r="B141" s="2" t="s">
        <v>179</v>
      </c>
      <c r="C141" s="3" t="s">
        <v>5</v>
      </c>
      <c r="D141" s="3">
        <v>11</v>
      </c>
      <c r="E141" s="5">
        <v>724.67368890799571</v>
      </c>
      <c r="F141" s="16">
        <f t="shared" ref="F141:F204" si="5">VLOOKUP(L141,$F$3:$G$10,2,FALSE)</f>
        <v>0.1</v>
      </c>
      <c r="G141" s="5">
        <f t="shared" si="4"/>
        <v>72.467368890799577</v>
      </c>
      <c r="H141" s="9">
        <v>20</v>
      </c>
      <c r="I141" s="5">
        <v>3793.3263110920043</v>
      </c>
      <c r="J141" s="16">
        <v>82.106630110216543</v>
      </c>
      <c r="K141" s="10">
        <v>19.103911171284924</v>
      </c>
      <c r="L141" s="9">
        <v>20</v>
      </c>
    </row>
    <row r="142" spans="1:12">
      <c r="A142" s="1">
        <v>430880</v>
      </c>
      <c r="B142" s="2" t="s">
        <v>180</v>
      </c>
      <c r="C142" s="3" t="s">
        <v>5</v>
      </c>
      <c r="D142" s="3">
        <v>1</v>
      </c>
      <c r="E142" s="5">
        <v>939</v>
      </c>
      <c r="F142" s="16">
        <f t="shared" si="5"/>
        <v>0.05</v>
      </c>
      <c r="G142" s="5">
        <f t="shared" si="4"/>
        <v>46.95</v>
      </c>
      <c r="H142" s="9">
        <v>18</v>
      </c>
      <c r="I142" s="5">
        <v>5457</v>
      </c>
      <c r="J142" s="16">
        <v>83.59375</v>
      </c>
      <c r="K142" s="10">
        <v>17.207256734469489</v>
      </c>
      <c r="L142" s="9">
        <v>18</v>
      </c>
    </row>
    <row r="143" spans="1:12">
      <c r="A143" s="1">
        <v>430885</v>
      </c>
      <c r="B143" s="2" t="s">
        <v>181</v>
      </c>
      <c r="C143" s="3" t="s">
        <v>5</v>
      </c>
      <c r="D143" s="3">
        <v>6</v>
      </c>
      <c r="E143" s="5">
        <v>128</v>
      </c>
      <c r="F143" s="16">
        <f t="shared" si="5"/>
        <v>0.35</v>
      </c>
      <c r="G143" s="5">
        <f t="shared" si="4"/>
        <v>44.8</v>
      </c>
      <c r="H143" s="9">
        <v>22</v>
      </c>
      <c r="I143" s="5">
        <v>1134</v>
      </c>
      <c r="J143" s="16">
        <v>88.180404354587864</v>
      </c>
      <c r="K143" s="10">
        <v>11.28747795414462</v>
      </c>
      <c r="L143" s="9">
        <v>22</v>
      </c>
    </row>
    <row r="144" spans="1:12">
      <c r="A144" s="1">
        <v>430890</v>
      </c>
      <c r="B144" s="2" t="s">
        <v>182</v>
      </c>
      <c r="C144" s="3" t="s">
        <v>5</v>
      </c>
      <c r="D144" s="3">
        <v>11</v>
      </c>
      <c r="E144" s="5">
        <v>1816.4881218623595</v>
      </c>
      <c r="F144" s="16">
        <f t="shared" si="5"/>
        <v>0.05</v>
      </c>
      <c r="G144" s="5">
        <f t="shared" si="4"/>
        <v>90.824406093117986</v>
      </c>
      <c r="H144" s="9">
        <v>18</v>
      </c>
      <c r="I144" s="5">
        <v>11193.51187813764</v>
      </c>
      <c r="J144" s="16">
        <v>84.402894571992462</v>
      </c>
      <c r="K144" s="10">
        <v>16.228044796291261</v>
      </c>
      <c r="L144" s="9">
        <v>18</v>
      </c>
    </row>
    <row r="145" spans="1:12">
      <c r="A145" s="1">
        <v>430900</v>
      </c>
      <c r="B145" s="2" t="s">
        <v>183</v>
      </c>
      <c r="C145" s="3" t="s">
        <v>5</v>
      </c>
      <c r="D145" s="3">
        <v>14</v>
      </c>
      <c r="E145" s="5">
        <v>1764</v>
      </c>
      <c r="F145" s="16">
        <f t="shared" si="5"/>
        <v>0.05</v>
      </c>
      <c r="G145" s="5">
        <f t="shared" si="4"/>
        <v>88.2</v>
      </c>
      <c r="H145" s="9">
        <v>19</v>
      </c>
      <c r="I145" s="5">
        <v>10971</v>
      </c>
      <c r="J145" s="16">
        <v>84.974053132987365</v>
      </c>
      <c r="K145" s="10">
        <v>16.078753076292042</v>
      </c>
      <c r="L145" s="9">
        <v>19</v>
      </c>
    </row>
    <row r="146" spans="1:12">
      <c r="A146" s="1">
        <v>430905</v>
      </c>
      <c r="B146" s="2" t="s">
        <v>184</v>
      </c>
      <c r="C146" s="3" t="s">
        <v>5</v>
      </c>
      <c r="D146" s="3">
        <v>1</v>
      </c>
      <c r="E146" s="5">
        <v>1218</v>
      </c>
      <c r="F146" s="16">
        <f t="shared" si="5"/>
        <v>0.05</v>
      </c>
      <c r="G146" s="5">
        <f t="shared" si="4"/>
        <v>60.900000000000006</v>
      </c>
      <c r="H146" s="9">
        <v>18</v>
      </c>
      <c r="I146" s="5">
        <v>5002</v>
      </c>
      <c r="J146" s="16">
        <v>78.229590240850797</v>
      </c>
      <c r="K146" s="10">
        <v>24.350259896041585</v>
      </c>
      <c r="L146" s="9">
        <v>18</v>
      </c>
    </row>
    <row r="147" spans="1:12">
      <c r="A147" s="1">
        <v>430915</v>
      </c>
      <c r="B147" s="2" t="s">
        <v>187</v>
      </c>
      <c r="C147" s="3" t="s">
        <v>5</v>
      </c>
      <c r="D147" s="3">
        <v>13</v>
      </c>
      <c r="E147" s="5">
        <v>280</v>
      </c>
      <c r="F147" s="16">
        <f t="shared" si="5"/>
        <v>0.05</v>
      </c>
      <c r="G147" s="5">
        <f t="shared" si="4"/>
        <v>14</v>
      </c>
      <c r="H147" s="9">
        <v>18</v>
      </c>
      <c r="I147" s="5">
        <v>2744</v>
      </c>
      <c r="J147" s="16">
        <v>89.49771689497716</v>
      </c>
      <c r="K147" s="10">
        <v>10.204081632653061</v>
      </c>
      <c r="L147" s="9">
        <v>18</v>
      </c>
    </row>
    <row r="148" spans="1:12">
      <c r="A148" s="1">
        <v>430920</v>
      </c>
      <c r="B148" s="2" t="s">
        <v>188</v>
      </c>
      <c r="C148" s="3" t="s">
        <v>5</v>
      </c>
      <c r="D148" s="3">
        <v>1</v>
      </c>
      <c r="E148" s="5">
        <v>43097</v>
      </c>
      <c r="F148" s="16">
        <f t="shared" si="5"/>
        <v>0.05</v>
      </c>
      <c r="G148" s="5">
        <f t="shared" si="4"/>
        <v>2154.85</v>
      </c>
      <c r="H148" s="9">
        <v>18</v>
      </c>
      <c r="I148" s="5">
        <v>164785</v>
      </c>
      <c r="J148" s="16">
        <v>77.092397660818719</v>
      </c>
      <c r="K148" s="10">
        <v>26.153472706860452</v>
      </c>
      <c r="L148" s="9">
        <v>18</v>
      </c>
    </row>
    <row r="149" spans="1:12">
      <c r="A149" s="1">
        <v>430925</v>
      </c>
      <c r="B149" s="2" t="s">
        <v>189</v>
      </c>
      <c r="C149" s="3" t="s">
        <v>5</v>
      </c>
      <c r="D149" s="3">
        <v>5</v>
      </c>
      <c r="E149" s="5">
        <v>137</v>
      </c>
      <c r="F149" s="16">
        <f t="shared" si="5"/>
        <v>0.05</v>
      </c>
      <c r="G149" s="5">
        <f t="shared" si="4"/>
        <v>6.8500000000000005</v>
      </c>
      <c r="H149" s="9">
        <v>18</v>
      </c>
      <c r="I149" s="5">
        <v>1132</v>
      </c>
      <c r="J149" s="16">
        <v>87.548337200309362</v>
      </c>
      <c r="K149" s="10">
        <v>12.102473498233216</v>
      </c>
      <c r="L149" s="9">
        <v>18</v>
      </c>
    </row>
    <row r="150" spans="1:12">
      <c r="A150" s="1">
        <v>430930</v>
      </c>
      <c r="B150" s="2" t="s">
        <v>190</v>
      </c>
      <c r="C150" s="3" t="s">
        <v>5</v>
      </c>
      <c r="D150" s="3">
        <v>1</v>
      </c>
      <c r="E150" s="5">
        <v>12715</v>
      </c>
      <c r="F150" s="16">
        <f t="shared" si="5"/>
        <v>0.1</v>
      </c>
      <c r="G150" s="5">
        <f t="shared" si="4"/>
        <v>1271.5</v>
      </c>
      <c r="H150" s="9">
        <v>20</v>
      </c>
      <c r="I150" s="5">
        <v>61062</v>
      </c>
      <c r="J150" s="16">
        <v>80.865039530664404</v>
      </c>
      <c r="K150" s="10">
        <v>20.82309783498739</v>
      </c>
      <c r="L150" s="9">
        <v>20</v>
      </c>
    </row>
    <row r="151" spans="1:12">
      <c r="A151" s="1">
        <v>430940</v>
      </c>
      <c r="B151" s="2" t="s">
        <v>191</v>
      </c>
      <c r="C151" s="3" t="s">
        <v>5</v>
      </c>
      <c r="D151" s="3">
        <v>5</v>
      </c>
      <c r="E151" s="5">
        <v>3698</v>
      </c>
      <c r="F151" s="16">
        <f t="shared" si="5"/>
        <v>0.55000000000000004</v>
      </c>
      <c r="G151" s="5">
        <f t="shared" si="4"/>
        <v>2033.9</v>
      </c>
      <c r="H151" s="9">
        <v>24</v>
      </c>
      <c r="I151" s="5">
        <v>16484</v>
      </c>
      <c r="J151" s="16">
        <v>79.663638121012951</v>
      </c>
      <c r="K151" s="10">
        <v>22.433875272991994</v>
      </c>
      <c r="L151" s="9">
        <v>24</v>
      </c>
    </row>
    <row r="152" spans="1:12">
      <c r="A152" s="1">
        <v>430950</v>
      </c>
      <c r="B152" s="2" t="s">
        <v>192</v>
      </c>
      <c r="C152" s="3" t="s">
        <v>5</v>
      </c>
      <c r="D152" s="3">
        <v>12</v>
      </c>
      <c r="E152" s="5">
        <v>695</v>
      </c>
      <c r="F152" s="16">
        <f t="shared" si="5"/>
        <v>0.1</v>
      </c>
      <c r="G152" s="5">
        <f t="shared" si="4"/>
        <v>69.5</v>
      </c>
      <c r="H152" s="9">
        <v>20</v>
      </c>
      <c r="I152" s="5">
        <v>5426</v>
      </c>
      <c r="J152" s="16">
        <v>87.276821618143799</v>
      </c>
      <c r="K152" s="10">
        <v>12.808698857353484</v>
      </c>
      <c r="L152" s="9">
        <v>20</v>
      </c>
    </row>
    <row r="153" spans="1:12">
      <c r="A153" s="1">
        <v>430955</v>
      </c>
      <c r="B153" s="2" t="s">
        <v>193</v>
      </c>
      <c r="C153" s="3" t="s">
        <v>5</v>
      </c>
      <c r="D153" s="3">
        <v>1</v>
      </c>
      <c r="E153" s="5">
        <v>621</v>
      </c>
      <c r="F153" s="16">
        <f t="shared" si="5"/>
        <v>0.25</v>
      </c>
      <c r="G153" s="5">
        <f t="shared" si="4"/>
        <v>155.25</v>
      </c>
      <c r="H153" s="9">
        <v>21</v>
      </c>
      <c r="I153" s="5">
        <v>3237</v>
      </c>
      <c r="J153" s="16">
        <v>81.99088145896657</v>
      </c>
      <c r="K153" s="10">
        <v>19.184430027803522</v>
      </c>
      <c r="L153" s="9">
        <v>21</v>
      </c>
    </row>
    <row r="154" spans="1:12">
      <c r="A154" s="1">
        <v>430957</v>
      </c>
      <c r="B154" s="2" t="s">
        <v>195</v>
      </c>
      <c r="C154" s="3" t="s">
        <v>5</v>
      </c>
      <c r="D154" s="3">
        <v>13</v>
      </c>
      <c r="E154" s="5">
        <v>293</v>
      </c>
      <c r="F154" s="16">
        <f t="shared" si="5"/>
        <v>0.05</v>
      </c>
      <c r="G154" s="5">
        <f t="shared" si="4"/>
        <v>14.65</v>
      </c>
      <c r="H154" s="9">
        <v>18</v>
      </c>
      <c r="I154" s="5">
        <v>1911</v>
      </c>
      <c r="J154" s="16">
        <v>84.857904085257559</v>
      </c>
      <c r="K154" s="10">
        <v>15.332286760858189</v>
      </c>
      <c r="L154" s="9">
        <v>18</v>
      </c>
    </row>
    <row r="155" spans="1:12">
      <c r="A155" s="1">
        <v>430970</v>
      </c>
      <c r="B155" s="2" t="s">
        <v>198</v>
      </c>
      <c r="C155" s="3" t="s">
        <v>5</v>
      </c>
      <c r="D155" s="3">
        <v>17</v>
      </c>
      <c r="E155" s="5">
        <v>557</v>
      </c>
      <c r="F155" s="16">
        <f t="shared" si="5"/>
        <v>0.55000000000000004</v>
      </c>
      <c r="G155" s="5">
        <f t="shared" si="4"/>
        <v>306.35000000000002</v>
      </c>
      <c r="H155" s="9">
        <v>24</v>
      </c>
      <c r="I155" s="5">
        <v>3244</v>
      </c>
      <c r="J155" s="16">
        <v>83.629801495230723</v>
      </c>
      <c r="K155" s="10">
        <v>17.170160295930952</v>
      </c>
      <c r="L155" s="9">
        <v>24</v>
      </c>
    </row>
    <row r="156" spans="1:12">
      <c r="A156" s="1">
        <v>430975</v>
      </c>
      <c r="B156" s="2" t="s">
        <v>199</v>
      </c>
      <c r="C156" s="3" t="s">
        <v>5</v>
      </c>
      <c r="D156" s="3">
        <v>8</v>
      </c>
      <c r="E156" s="5">
        <v>483</v>
      </c>
      <c r="F156" s="16">
        <f t="shared" si="5"/>
        <v>0.25</v>
      </c>
      <c r="G156" s="5">
        <f t="shared" si="4"/>
        <v>120.75</v>
      </c>
      <c r="H156" s="9">
        <v>21</v>
      </c>
      <c r="I156" s="5">
        <v>2777</v>
      </c>
      <c r="J156" s="16">
        <v>85.131820968730835</v>
      </c>
      <c r="K156" s="10">
        <v>17.392870003601008</v>
      </c>
      <c r="L156" s="9">
        <v>21</v>
      </c>
    </row>
    <row r="157" spans="1:12">
      <c r="A157" s="1">
        <v>430980</v>
      </c>
      <c r="B157" s="2" t="s">
        <v>200</v>
      </c>
      <c r="C157" s="3" t="s">
        <v>5</v>
      </c>
      <c r="D157" s="3">
        <v>6</v>
      </c>
      <c r="E157" s="5">
        <v>583</v>
      </c>
      <c r="F157" s="16">
        <f t="shared" si="5"/>
        <v>0.05</v>
      </c>
      <c r="G157" s="5">
        <f t="shared" si="4"/>
        <v>29.150000000000002</v>
      </c>
      <c r="H157" s="9">
        <v>18</v>
      </c>
      <c r="I157" s="5">
        <v>3351</v>
      </c>
      <c r="J157" s="16">
        <v>83.399701343952216</v>
      </c>
      <c r="K157" s="10">
        <v>17.397791703968966</v>
      </c>
      <c r="L157" s="9">
        <v>18</v>
      </c>
    </row>
    <row r="158" spans="1:12">
      <c r="A158" s="1">
        <v>430990</v>
      </c>
      <c r="B158" s="2" t="s">
        <v>201</v>
      </c>
      <c r="C158" s="3" t="s">
        <v>5</v>
      </c>
      <c r="D158" s="3">
        <v>6</v>
      </c>
      <c r="E158" s="5">
        <v>854</v>
      </c>
      <c r="F158" s="16">
        <f t="shared" si="5"/>
        <v>0.1</v>
      </c>
      <c r="G158" s="5">
        <f t="shared" ref="G158:G221" si="6">E158*F158</f>
        <v>85.4</v>
      </c>
      <c r="H158" s="9">
        <v>20</v>
      </c>
      <c r="I158" s="5">
        <v>4871</v>
      </c>
      <c r="J158" s="16">
        <v>83.336184773310521</v>
      </c>
      <c r="K158" s="10">
        <v>17.532334222952166</v>
      </c>
      <c r="L158" s="9">
        <v>20</v>
      </c>
    </row>
    <row r="159" spans="1:12">
      <c r="A159" s="1">
        <v>430995</v>
      </c>
      <c r="B159" s="2" t="s">
        <v>202</v>
      </c>
      <c r="C159" s="3" t="s">
        <v>5</v>
      </c>
      <c r="D159" s="3">
        <v>6</v>
      </c>
      <c r="E159" s="5">
        <v>476</v>
      </c>
      <c r="F159" s="16">
        <f t="shared" si="5"/>
        <v>0.05</v>
      </c>
      <c r="G159" s="5">
        <f t="shared" si="6"/>
        <v>23.8</v>
      </c>
      <c r="H159" s="9">
        <v>18</v>
      </c>
      <c r="I159" s="5">
        <v>2594</v>
      </c>
      <c r="J159" s="16">
        <v>82.558879694462135</v>
      </c>
      <c r="K159" s="10">
        <v>18.350038550501157</v>
      </c>
      <c r="L159" s="9">
        <v>18</v>
      </c>
    </row>
    <row r="160" spans="1:12">
      <c r="A160" s="1">
        <v>431010</v>
      </c>
      <c r="B160" s="2" t="s">
        <v>204</v>
      </c>
      <c r="C160" s="3" t="s">
        <v>5</v>
      </c>
      <c r="D160" s="3">
        <v>1</v>
      </c>
      <c r="E160" s="5">
        <v>5205</v>
      </c>
      <c r="F160" s="16">
        <f t="shared" si="5"/>
        <v>0.25</v>
      </c>
      <c r="G160" s="5">
        <f t="shared" si="6"/>
        <v>1301.25</v>
      </c>
      <c r="H160" s="9">
        <v>21</v>
      </c>
      <c r="I160" s="5">
        <v>22133</v>
      </c>
      <c r="J160" s="16">
        <v>78.899900185370029</v>
      </c>
      <c r="K160" s="10">
        <v>23.516920435548727</v>
      </c>
      <c r="L160" s="9">
        <v>21</v>
      </c>
    </row>
    <row r="161" spans="1:12">
      <c r="A161" s="1">
        <v>431020</v>
      </c>
      <c r="B161" s="2" t="s">
        <v>205</v>
      </c>
      <c r="C161" s="3" t="s">
        <v>5</v>
      </c>
      <c r="D161" s="3">
        <v>17</v>
      </c>
      <c r="E161" s="5">
        <v>7890</v>
      </c>
      <c r="F161" s="16">
        <f t="shared" si="5"/>
        <v>0.25</v>
      </c>
      <c r="G161" s="5">
        <f t="shared" si="6"/>
        <v>1972.5</v>
      </c>
      <c r="H161" s="9">
        <v>21</v>
      </c>
      <c r="I161" s="5">
        <v>57412</v>
      </c>
      <c r="J161" s="16">
        <v>86.487300774306291</v>
      </c>
      <c r="K161" s="10">
        <v>13.742771546018254</v>
      </c>
      <c r="L161" s="9">
        <v>21</v>
      </c>
    </row>
    <row r="162" spans="1:12">
      <c r="A162" s="1">
        <v>431033</v>
      </c>
      <c r="B162" s="2" t="s">
        <v>207</v>
      </c>
      <c r="C162" s="3" t="s">
        <v>5</v>
      </c>
      <c r="D162" s="3">
        <v>18</v>
      </c>
      <c r="E162" s="5">
        <v>2596</v>
      </c>
      <c r="F162" s="16">
        <f t="shared" si="5"/>
        <v>0.05</v>
      </c>
      <c r="G162" s="5">
        <f t="shared" si="6"/>
        <v>129.80000000000001</v>
      </c>
      <c r="H162" s="9">
        <v>18</v>
      </c>
      <c r="I162" s="5">
        <v>16128</v>
      </c>
      <c r="J162" s="16">
        <v>89.505521949053772</v>
      </c>
      <c r="K162" s="10">
        <v>16.096230158730158</v>
      </c>
      <c r="L162" s="9">
        <v>18</v>
      </c>
    </row>
    <row r="163" spans="1:12">
      <c r="A163" s="1">
        <v>431036</v>
      </c>
      <c r="B163" s="2" t="s">
        <v>208</v>
      </c>
      <c r="C163" s="3" t="s">
        <v>5</v>
      </c>
      <c r="D163" s="3">
        <v>16</v>
      </c>
      <c r="E163" s="5">
        <v>283</v>
      </c>
      <c r="F163" s="16">
        <f t="shared" si="5"/>
        <v>0.1</v>
      </c>
      <c r="G163" s="5">
        <f t="shared" si="6"/>
        <v>28.3</v>
      </c>
      <c r="H163" s="9">
        <v>20</v>
      </c>
      <c r="I163" s="5">
        <v>2235</v>
      </c>
      <c r="J163" s="16">
        <v>87.3046875</v>
      </c>
      <c r="K163" s="10">
        <v>12.662192393736019</v>
      </c>
      <c r="L163" s="9">
        <v>20</v>
      </c>
    </row>
    <row r="164" spans="1:12">
      <c r="A164" s="1">
        <v>431040</v>
      </c>
      <c r="B164" s="2" t="s">
        <v>209</v>
      </c>
      <c r="C164" s="3" t="s">
        <v>5</v>
      </c>
      <c r="D164" s="3">
        <v>14</v>
      </c>
      <c r="E164" s="5">
        <v>649</v>
      </c>
      <c r="F164" s="16">
        <f t="shared" si="5"/>
        <v>0.05</v>
      </c>
      <c r="G164" s="5">
        <f t="shared" si="6"/>
        <v>32.450000000000003</v>
      </c>
      <c r="H164" s="9">
        <v>18</v>
      </c>
      <c r="I164" s="5">
        <v>4240</v>
      </c>
      <c r="J164" s="16">
        <v>85.055165496489465</v>
      </c>
      <c r="K164" s="10">
        <v>15.306603773584907</v>
      </c>
      <c r="L164" s="9">
        <v>18</v>
      </c>
    </row>
    <row r="165" spans="1:12">
      <c r="A165" s="1">
        <v>431041</v>
      </c>
      <c r="B165" s="2" t="s">
        <v>210</v>
      </c>
      <c r="C165" s="3" t="s">
        <v>5</v>
      </c>
      <c r="D165" s="3">
        <v>17</v>
      </c>
      <c r="E165" s="5">
        <v>167</v>
      </c>
      <c r="F165" s="16">
        <f t="shared" si="5"/>
        <v>0.05</v>
      </c>
      <c r="G165" s="5">
        <f t="shared" si="6"/>
        <v>8.35</v>
      </c>
      <c r="H165" s="9">
        <v>18</v>
      </c>
      <c r="I165" s="5">
        <v>1565</v>
      </c>
      <c r="J165" s="16">
        <v>88.819523269012493</v>
      </c>
      <c r="K165" s="10">
        <v>10.670926517571885</v>
      </c>
      <c r="L165" s="9">
        <v>18</v>
      </c>
    </row>
    <row r="166" spans="1:12">
      <c r="A166" s="1">
        <v>431043</v>
      </c>
      <c r="B166" s="2" t="s">
        <v>211</v>
      </c>
      <c r="C166" s="3" t="s">
        <v>5</v>
      </c>
      <c r="D166" s="3">
        <v>5</v>
      </c>
      <c r="E166" s="5">
        <v>1023</v>
      </c>
      <c r="F166" s="16">
        <f t="shared" si="5"/>
        <v>0.05</v>
      </c>
      <c r="G166" s="5">
        <f t="shared" si="6"/>
        <v>51.150000000000006</v>
      </c>
      <c r="H166" s="9">
        <v>18</v>
      </c>
      <c r="I166" s="5">
        <v>4229</v>
      </c>
      <c r="J166" s="16">
        <v>78.372868791697556</v>
      </c>
      <c r="K166" s="10">
        <v>24.190115866635139</v>
      </c>
      <c r="L166" s="9">
        <v>18</v>
      </c>
    </row>
    <row r="167" spans="1:12">
      <c r="A167" s="1">
        <v>431046</v>
      </c>
      <c r="B167" s="2" t="s">
        <v>212</v>
      </c>
      <c r="C167" s="3" t="s">
        <v>5</v>
      </c>
      <c r="D167" s="3">
        <v>11</v>
      </c>
      <c r="E167" s="5">
        <v>211.85629761854693</v>
      </c>
      <c r="F167" s="16">
        <f t="shared" si="5"/>
        <v>0.05</v>
      </c>
      <c r="G167" s="5">
        <f t="shared" si="6"/>
        <v>10.592814880927348</v>
      </c>
      <c r="H167" s="9">
        <v>18</v>
      </c>
      <c r="I167" s="5">
        <v>1359.1437023814531</v>
      </c>
      <c r="J167" s="16">
        <v>84.576459389013877</v>
      </c>
      <c r="K167" s="10">
        <v>15.587483299031465</v>
      </c>
      <c r="L167" s="9">
        <v>18</v>
      </c>
    </row>
    <row r="168" spans="1:12">
      <c r="A168" s="1">
        <v>431050</v>
      </c>
      <c r="B168" s="2" t="s">
        <v>213</v>
      </c>
      <c r="C168" s="3" t="s">
        <v>5</v>
      </c>
      <c r="D168" s="3">
        <v>2</v>
      </c>
      <c r="E168" s="5">
        <v>121</v>
      </c>
      <c r="F168" s="16">
        <f t="shared" si="5"/>
        <v>0.05</v>
      </c>
      <c r="G168" s="5">
        <f t="shared" si="6"/>
        <v>6.0500000000000007</v>
      </c>
      <c r="H168" s="9">
        <v>18</v>
      </c>
      <c r="I168" s="5">
        <v>5513</v>
      </c>
      <c r="J168" s="16">
        <v>97.437256981265463</v>
      </c>
      <c r="K168" s="10">
        <v>2.1948122619263559</v>
      </c>
      <c r="L168" s="9">
        <v>18</v>
      </c>
    </row>
    <row r="169" spans="1:12">
      <c r="A169" s="1">
        <v>431053</v>
      </c>
      <c r="B169" s="2" t="s">
        <v>214</v>
      </c>
      <c r="C169" s="3" t="s">
        <v>5</v>
      </c>
      <c r="D169" s="3">
        <v>4</v>
      </c>
      <c r="E169" s="5">
        <v>683</v>
      </c>
      <c r="F169" s="16">
        <f t="shared" si="5"/>
        <v>0.05</v>
      </c>
      <c r="G169" s="5">
        <f t="shared" si="6"/>
        <v>34.15</v>
      </c>
      <c r="H169" s="9">
        <v>18</v>
      </c>
      <c r="I169" s="5">
        <v>3515</v>
      </c>
      <c r="J169" s="16">
        <v>81.858407079646028</v>
      </c>
      <c r="K169" s="10">
        <v>19.431009957325745</v>
      </c>
      <c r="L169" s="9">
        <v>18</v>
      </c>
    </row>
    <row r="170" spans="1:12">
      <c r="A170" s="1">
        <v>431055</v>
      </c>
      <c r="B170" s="2" t="s">
        <v>215</v>
      </c>
      <c r="C170" s="3" t="s">
        <v>5</v>
      </c>
      <c r="D170" s="3">
        <v>4</v>
      </c>
      <c r="E170" s="5">
        <v>456</v>
      </c>
      <c r="F170" s="16">
        <f t="shared" si="5"/>
        <v>0.05</v>
      </c>
      <c r="G170" s="5">
        <f t="shared" si="6"/>
        <v>22.8</v>
      </c>
      <c r="H170" s="9">
        <v>18</v>
      </c>
      <c r="I170" s="5">
        <v>2162</v>
      </c>
      <c r="J170" s="16">
        <v>80.551415797317432</v>
      </c>
      <c r="K170" s="10">
        <v>21.091581868640148</v>
      </c>
      <c r="L170" s="9">
        <v>18</v>
      </c>
    </row>
    <row r="171" spans="1:12">
      <c r="A171" s="1">
        <v>431057</v>
      </c>
      <c r="B171" s="2" t="s">
        <v>216</v>
      </c>
      <c r="C171" s="3" t="s">
        <v>5</v>
      </c>
      <c r="D171" s="3">
        <v>6</v>
      </c>
      <c r="E171" s="5">
        <v>252</v>
      </c>
      <c r="F171" s="16">
        <f t="shared" si="5"/>
        <v>0.05</v>
      </c>
      <c r="G171" s="5">
        <f t="shared" si="6"/>
        <v>12.600000000000001</v>
      </c>
      <c r="H171" s="9">
        <v>18</v>
      </c>
      <c r="I171" s="5">
        <v>1380</v>
      </c>
      <c r="J171" s="16">
        <v>82.437275985663078</v>
      </c>
      <c r="K171" s="10">
        <v>18.260869565217391</v>
      </c>
      <c r="L171" s="9">
        <v>18</v>
      </c>
    </row>
    <row r="172" spans="1:12">
      <c r="A172" s="1">
        <v>431065</v>
      </c>
      <c r="B172" s="2" t="s">
        <v>218</v>
      </c>
      <c r="C172" s="3" t="s">
        <v>5</v>
      </c>
      <c r="D172" s="3">
        <v>18</v>
      </c>
      <c r="E172" s="5">
        <v>107</v>
      </c>
      <c r="F172" s="16">
        <f t="shared" si="5"/>
        <v>0.05</v>
      </c>
      <c r="G172" s="5">
        <f t="shared" si="6"/>
        <v>5.3500000000000005</v>
      </c>
      <c r="H172" s="9">
        <v>18</v>
      </c>
      <c r="I172" s="5">
        <v>1873</v>
      </c>
      <c r="J172" s="16">
        <v>94.595959595959599</v>
      </c>
      <c r="K172" s="10">
        <v>5.7127602776294717</v>
      </c>
      <c r="L172" s="9">
        <v>18</v>
      </c>
    </row>
    <row r="173" spans="1:12">
      <c r="A173" s="1">
        <v>431070</v>
      </c>
      <c r="B173" s="2" t="s">
        <v>219</v>
      </c>
      <c r="C173" s="3" t="s">
        <v>5</v>
      </c>
      <c r="D173" s="3">
        <v>11</v>
      </c>
      <c r="E173" s="5">
        <v>338.23953383395383</v>
      </c>
      <c r="F173" s="16">
        <f t="shared" si="5"/>
        <v>0.1</v>
      </c>
      <c r="G173" s="5">
        <f t="shared" si="6"/>
        <v>33.823953383395384</v>
      </c>
      <c r="H173" s="9">
        <v>20</v>
      </c>
      <c r="I173" s="5">
        <v>2341.7604661660462</v>
      </c>
      <c r="J173" s="16">
        <v>85.841659316937182</v>
      </c>
      <c r="K173" s="10">
        <v>14.443814332032131</v>
      </c>
      <c r="L173" s="9">
        <v>20</v>
      </c>
    </row>
    <row r="174" spans="1:12">
      <c r="A174" s="1">
        <v>431075</v>
      </c>
      <c r="B174" s="2" t="s">
        <v>220</v>
      </c>
      <c r="C174" s="3" t="s">
        <v>5</v>
      </c>
      <c r="D174" s="3">
        <v>4</v>
      </c>
      <c r="E174" s="5">
        <v>147</v>
      </c>
      <c r="F174" s="16">
        <f t="shared" si="5"/>
        <v>0.05</v>
      </c>
      <c r="G174" s="5">
        <f t="shared" si="6"/>
        <v>7.3500000000000005</v>
      </c>
      <c r="H174" s="9">
        <v>18</v>
      </c>
      <c r="I174" s="5">
        <v>1404</v>
      </c>
      <c r="J174" s="16">
        <v>91.168831168831161</v>
      </c>
      <c r="K174" s="10">
        <v>10.47008547008547</v>
      </c>
      <c r="L174" s="9">
        <v>18</v>
      </c>
    </row>
    <row r="175" spans="1:12">
      <c r="A175" s="1">
        <v>431080</v>
      </c>
      <c r="B175" s="2" t="s">
        <v>221</v>
      </c>
      <c r="C175" s="3" t="s">
        <v>5</v>
      </c>
      <c r="D175" s="3">
        <v>1</v>
      </c>
      <c r="E175" s="5">
        <v>3741</v>
      </c>
      <c r="F175" s="16">
        <f t="shared" si="5"/>
        <v>0.05</v>
      </c>
      <c r="G175" s="5">
        <f t="shared" si="6"/>
        <v>187.05</v>
      </c>
      <c r="H175" s="9">
        <v>18</v>
      </c>
      <c r="I175" s="5">
        <v>15404</v>
      </c>
      <c r="J175" s="16">
        <v>78.371915543118803</v>
      </c>
      <c r="K175" s="10">
        <v>24.28589976629447</v>
      </c>
      <c r="L175" s="9">
        <v>18</v>
      </c>
    </row>
    <row r="176" spans="1:12">
      <c r="A176" s="1">
        <v>431085</v>
      </c>
      <c r="B176" s="2" t="s">
        <v>222</v>
      </c>
      <c r="C176" s="3" t="s">
        <v>5</v>
      </c>
      <c r="D176" s="3">
        <v>15</v>
      </c>
      <c r="E176" s="5">
        <v>373</v>
      </c>
      <c r="F176" s="16">
        <f t="shared" si="5"/>
        <v>0.05</v>
      </c>
      <c r="G176" s="5">
        <f t="shared" si="6"/>
        <v>18.650000000000002</v>
      </c>
      <c r="H176" s="9">
        <v>18</v>
      </c>
      <c r="I176" s="5">
        <v>2539</v>
      </c>
      <c r="J176" s="16">
        <v>85.603506405933913</v>
      </c>
      <c r="K176" s="10">
        <v>14.690823158723907</v>
      </c>
      <c r="L176" s="9">
        <v>18</v>
      </c>
    </row>
    <row r="177" spans="1:12">
      <c r="A177" s="1">
        <v>431090</v>
      </c>
      <c r="B177" s="2" t="s">
        <v>224</v>
      </c>
      <c r="C177" s="3" t="s">
        <v>5</v>
      </c>
      <c r="D177" s="3">
        <v>11</v>
      </c>
      <c r="E177" s="5">
        <v>460.05091885863476</v>
      </c>
      <c r="F177" s="16">
        <f t="shared" si="5"/>
        <v>0.45</v>
      </c>
      <c r="G177" s="5">
        <f t="shared" si="6"/>
        <v>207.02291348638565</v>
      </c>
      <c r="H177" s="9">
        <v>23</v>
      </c>
      <c r="I177" s="5">
        <v>2439.9490811413652</v>
      </c>
      <c r="J177" s="16">
        <v>82.26396092856929</v>
      </c>
      <c r="K177" s="10">
        <v>18.854939326989197</v>
      </c>
      <c r="L177" s="9">
        <v>23</v>
      </c>
    </row>
    <row r="178" spans="1:12">
      <c r="A178" s="1">
        <v>431110</v>
      </c>
      <c r="B178" s="2" t="s">
        <v>226</v>
      </c>
      <c r="C178" s="3" t="s">
        <v>5</v>
      </c>
      <c r="D178" s="3">
        <v>4</v>
      </c>
      <c r="E178" s="5">
        <v>1003</v>
      </c>
      <c r="F178" s="16">
        <f t="shared" si="5"/>
        <v>0.05</v>
      </c>
      <c r="G178" s="5">
        <f t="shared" si="6"/>
        <v>50.150000000000006</v>
      </c>
      <c r="H178" s="9">
        <v>18</v>
      </c>
      <c r="I178" s="5">
        <v>8019</v>
      </c>
      <c r="J178" s="16">
        <v>87.486362644555967</v>
      </c>
      <c r="K178" s="10">
        <v>12.50779398927547</v>
      </c>
      <c r="L178" s="9">
        <v>18</v>
      </c>
    </row>
    <row r="179" spans="1:12">
      <c r="A179" s="1">
        <v>431113</v>
      </c>
      <c r="B179" s="2" t="s">
        <v>228</v>
      </c>
      <c r="C179" s="3" t="s">
        <v>5</v>
      </c>
      <c r="D179" s="3">
        <v>4</v>
      </c>
      <c r="E179" s="5">
        <v>413</v>
      </c>
      <c r="F179" s="16">
        <f t="shared" si="5"/>
        <v>0.7</v>
      </c>
      <c r="G179" s="5">
        <f t="shared" si="6"/>
        <v>289.09999999999997</v>
      </c>
      <c r="H179" s="9">
        <v>25</v>
      </c>
      <c r="I179" s="5">
        <v>2333</v>
      </c>
      <c r="J179" s="16">
        <v>83.143264433357089</v>
      </c>
      <c r="K179" s="10">
        <v>17.702528932704674</v>
      </c>
      <c r="L179" s="9">
        <v>25</v>
      </c>
    </row>
    <row r="180" spans="1:12">
      <c r="A180" s="1">
        <v>431115</v>
      </c>
      <c r="B180" s="2" t="s">
        <v>229</v>
      </c>
      <c r="C180" s="3" t="s">
        <v>5</v>
      </c>
      <c r="D180" s="3">
        <v>17</v>
      </c>
      <c r="E180" s="5">
        <v>820</v>
      </c>
      <c r="F180" s="16">
        <f t="shared" si="5"/>
        <v>0.05</v>
      </c>
      <c r="G180" s="5">
        <f t="shared" si="6"/>
        <v>41</v>
      </c>
      <c r="H180" s="9">
        <v>18</v>
      </c>
      <c r="I180" s="5">
        <v>5774</v>
      </c>
      <c r="J180" s="16">
        <v>85.99940422996724</v>
      </c>
      <c r="K180" s="10">
        <v>14.201593349497749</v>
      </c>
      <c r="L180" s="9">
        <v>18</v>
      </c>
    </row>
    <row r="181" spans="1:12">
      <c r="A181" s="1">
        <v>431120</v>
      </c>
      <c r="B181" s="2" t="s">
        <v>230</v>
      </c>
      <c r="C181" s="3" t="s">
        <v>5</v>
      </c>
      <c r="D181" s="3">
        <v>4</v>
      </c>
      <c r="E181" s="5">
        <v>2501</v>
      </c>
      <c r="F181" s="16">
        <f t="shared" si="5"/>
        <v>0.35</v>
      </c>
      <c r="G181" s="5">
        <f t="shared" si="6"/>
        <v>875.34999999999991</v>
      </c>
      <c r="H181" s="9">
        <v>22</v>
      </c>
      <c r="I181" s="5">
        <v>11862</v>
      </c>
      <c r="J181" s="16">
        <v>80.666439986399183</v>
      </c>
      <c r="K181" s="10">
        <v>21.084134210082617</v>
      </c>
      <c r="L181" s="9">
        <v>22</v>
      </c>
    </row>
    <row r="182" spans="1:12">
      <c r="A182" s="1">
        <v>431140</v>
      </c>
      <c r="B182" s="2" t="s">
        <v>235</v>
      </c>
      <c r="C182" s="3" t="s">
        <v>5</v>
      </c>
      <c r="D182" s="3">
        <v>16</v>
      </c>
      <c r="E182" s="5">
        <v>7711</v>
      </c>
      <c r="F182" s="16">
        <f t="shared" si="5"/>
        <v>0.05</v>
      </c>
      <c r="G182" s="5">
        <f t="shared" si="6"/>
        <v>385.55</v>
      </c>
      <c r="H182" s="9">
        <v>18</v>
      </c>
      <c r="I182" s="5">
        <v>57740</v>
      </c>
      <c r="J182" s="16">
        <v>86.817928939810855</v>
      </c>
      <c r="K182" s="10">
        <v>13.354693453411844</v>
      </c>
      <c r="L182" s="9">
        <v>18</v>
      </c>
    </row>
    <row r="183" spans="1:12">
      <c r="A183" s="1">
        <v>431142</v>
      </c>
      <c r="B183" s="2" t="s">
        <v>236</v>
      </c>
      <c r="C183" s="3" t="s">
        <v>5</v>
      </c>
      <c r="D183" s="3">
        <v>15</v>
      </c>
      <c r="E183" s="5">
        <v>169</v>
      </c>
      <c r="F183" s="16">
        <f t="shared" si="5"/>
        <v>0.05</v>
      </c>
      <c r="G183" s="5">
        <f t="shared" si="6"/>
        <v>8.4500000000000011</v>
      </c>
      <c r="H183" s="9">
        <v>18</v>
      </c>
      <c r="I183" s="5">
        <v>1660</v>
      </c>
      <c r="J183" s="16">
        <v>89.295320064550836</v>
      </c>
      <c r="K183" s="10">
        <v>10.180722891566266</v>
      </c>
      <c r="L183" s="9">
        <v>18</v>
      </c>
    </row>
    <row r="184" spans="1:12">
      <c r="A184" s="1">
        <v>431162</v>
      </c>
      <c r="B184" s="2" t="s">
        <v>239</v>
      </c>
      <c r="C184" s="3" t="s">
        <v>5</v>
      </c>
      <c r="D184" s="3">
        <v>1</v>
      </c>
      <c r="E184" s="5">
        <v>584</v>
      </c>
      <c r="F184" s="16">
        <f t="shared" si="5"/>
        <v>0.05</v>
      </c>
      <c r="G184" s="5">
        <f t="shared" si="6"/>
        <v>29.200000000000003</v>
      </c>
      <c r="H184" s="9">
        <v>18</v>
      </c>
      <c r="I184" s="5">
        <v>3831</v>
      </c>
      <c r="J184" s="16">
        <v>85.152256056901535</v>
      </c>
      <c r="K184" s="10">
        <v>15.244061602714694</v>
      </c>
      <c r="L184" s="9">
        <v>18</v>
      </c>
    </row>
    <row r="185" spans="1:12">
      <c r="A185" s="1">
        <v>431164</v>
      </c>
      <c r="B185" s="2" t="s">
        <v>240</v>
      </c>
      <c r="C185" s="3" t="s">
        <v>5</v>
      </c>
      <c r="D185" s="3">
        <v>5</v>
      </c>
      <c r="E185" s="5">
        <v>91</v>
      </c>
      <c r="F185" s="16">
        <f t="shared" si="5"/>
        <v>0.05</v>
      </c>
      <c r="G185" s="5">
        <f t="shared" si="6"/>
        <v>4.55</v>
      </c>
      <c r="H185" s="9">
        <v>18</v>
      </c>
      <c r="I185" s="5">
        <v>1305</v>
      </c>
      <c r="J185" s="16">
        <v>92.291371994342285</v>
      </c>
      <c r="K185" s="10">
        <v>6.9731800766283518</v>
      </c>
      <c r="L185" s="9">
        <v>18</v>
      </c>
    </row>
    <row r="186" spans="1:12">
      <c r="A186" s="1">
        <v>431171</v>
      </c>
      <c r="B186" s="2" t="s">
        <v>241</v>
      </c>
      <c r="C186" s="3" t="s">
        <v>5</v>
      </c>
      <c r="D186" s="3">
        <v>10</v>
      </c>
      <c r="E186" s="5">
        <v>610</v>
      </c>
      <c r="F186" s="16">
        <f t="shared" si="5"/>
        <v>0.05</v>
      </c>
      <c r="G186" s="5">
        <f t="shared" si="6"/>
        <v>30.5</v>
      </c>
      <c r="H186" s="9">
        <v>18</v>
      </c>
      <c r="I186" s="5">
        <v>2746</v>
      </c>
      <c r="J186" s="16">
        <v>79.825581395348834</v>
      </c>
      <c r="K186" s="10">
        <v>22.214129643117261</v>
      </c>
      <c r="L186" s="9">
        <v>18</v>
      </c>
    </row>
    <row r="187" spans="1:12">
      <c r="A187" s="1">
        <v>431170</v>
      </c>
      <c r="B187" s="2" t="s">
        <v>242</v>
      </c>
      <c r="C187" s="3" t="s">
        <v>5</v>
      </c>
      <c r="D187" s="3">
        <v>6</v>
      </c>
      <c r="E187" s="5">
        <v>599</v>
      </c>
      <c r="F187" s="16">
        <f t="shared" si="5"/>
        <v>0.7</v>
      </c>
      <c r="G187" s="5">
        <f t="shared" si="6"/>
        <v>419.29999999999995</v>
      </c>
      <c r="H187" s="9">
        <v>25</v>
      </c>
      <c r="I187" s="5">
        <v>3596</v>
      </c>
      <c r="J187" s="16">
        <v>84.038326711848569</v>
      </c>
      <c r="K187" s="10">
        <v>16.657397107897665</v>
      </c>
      <c r="L187" s="9">
        <v>25</v>
      </c>
    </row>
    <row r="188" spans="1:12">
      <c r="A188" s="1">
        <v>431173</v>
      </c>
      <c r="B188" s="2" t="s">
        <v>243</v>
      </c>
      <c r="C188" s="3" t="s">
        <v>5</v>
      </c>
      <c r="D188" s="3">
        <v>18</v>
      </c>
      <c r="E188" s="5">
        <v>127</v>
      </c>
      <c r="F188" s="16">
        <f t="shared" si="5"/>
        <v>0.25</v>
      </c>
      <c r="G188" s="5">
        <f t="shared" si="6"/>
        <v>31.75</v>
      </c>
      <c r="H188" s="9">
        <v>21</v>
      </c>
      <c r="I188" s="5">
        <v>2145</v>
      </c>
      <c r="J188" s="16">
        <v>93.668122270742359</v>
      </c>
      <c r="K188" s="10">
        <v>5.9207459207459205</v>
      </c>
      <c r="L188" s="9">
        <v>21</v>
      </c>
    </row>
    <row r="189" spans="1:12">
      <c r="A189" s="1">
        <v>431175</v>
      </c>
      <c r="B189" s="2" t="s">
        <v>244</v>
      </c>
      <c r="C189" s="3" t="s">
        <v>5</v>
      </c>
      <c r="D189" s="3">
        <v>10</v>
      </c>
      <c r="E189" s="5">
        <v>929</v>
      </c>
      <c r="F189" s="16">
        <f t="shared" si="5"/>
        <v>0.05</v>
      </c>
      <c r="G189" s="5">
        <f t="shared" si="6"/>
        <v>46.45</v>
      </c>
      <c r="H189" s="9">
        <v>19</v>
      </c>
      <c r="I189" s="5">
        <v>4698</v>
      </c>
      <c r="J189" s="16">
        <v>81.576662615037336</v>
      </c>
      <c r="K189" s="10">
        <v>19.774372073222647</v>
      </c>
      <c r="L189" s="9">
        <v>19</v>
      </c>
    </row>
    <row r="190" spans="1:12">
      <c r="A190" s="1">
        <v>431177</v>
      </c>
      <c r="B190" s="2" t="s">
        <v>245</v>
      </c>
      <c r="C190" s="3" t="s">
        <v>5</v>
      </c>
      <c r="D190" s="3">
        <v>18</v>
      </c>
      <c r="E190" s="5">
        <v>486</v>
      </c>
      <c r="F190" s="16">
        <f t="shared" si="5"/>
        <v>0.05</v>
      </c>
      <c r="G190" s="5">
        <f t="shared" si="6"/>
        <v>24.3</v>
      </c>
      <c r="H190" s="9">
        <v>18</v>
      </c>
      <c r="I190" s="5">
        <v>5118</v>
      </c>
      <c r="J190" s="16">
        <v>95.556385362210605</v>
      </c>
      <c r="K190" s="10">
        <v>9.4958968347010551</v>
      </c>
      <c r="L190" s="9">
        <v>18</v>
      </c>
    </row>
    <row r="191" spans="1:12">
      <c r="A191" s="1">
        <v>431179</v>
      </c>
      <c r="B191" s="2" t="s">
        <v>246</v>
      </c>
      <c r="C191" s="3" t="s">
        <v>5</v>
      </c>
      <c r="D191" s="3">
        <v>1</v>
      </c>
      <c r="E191" s="5">
        <v>347</v>
      </c>
      <c r="F191" s="16">
        <f t="shared" si="5"/>
        <v>0.05</v>
      </c>
      <c r="G191" s="5">
        <f t="shared" si="6"/>
        <v>17.350000000000001</v>
      </c>
      <c r="H191" s="9">
        <v>18</v>
      </c>
      <c r="I191" s="5">
        <v>1919</v>
      </c>
      <c r="J191" s="16">
        <v>82.929991356957643</v>
      </c>
      <c r="K191" s="10">
        <v>18.082334549244397</v>
      </c>
      <c r="L191" s="9">
        <v>18</v>
      </c>
    </row>
    <row r="192" spans="1:12">
      <c r="A192" s="1">
        <v>431180</v>
      </c>
      <c r="B192" s="2" t="s">
        <v>247</v>
      </c>
      <c r="C192" s="3" t="s">
        <v>5</v>
      </c>
      <c r="D192" s="3">
        <v>6</v>
      </c>
      <c r="E192" s="5">
        <v>5858.119999999999</v>
      </c>
      <c r="F192" s="16">
        <f t="shared" si="5"/>
        <v>0.05</v>
      </c>
      <c r="G192" s="5">
        <f t="shared" si="6"/>
        <v>292.90599999999995</v>
      </c>
      <c r="H192" s="9">
        <v>19</v>
      </c>
      <c r="I192" s="5">
        <v>27744.880000000001</v>
      </c>
      <c r="J192" s="16">
        <v>80.637312174848148</v>
      </c>
      <c r="K192" s="10">
        <v>21.114238014365171</v>
      </c>
      <c r="L192" s="9">
        <v>19</v>
      </c>
    </row>
    <row r="193" spans="1:12">
      <c r="A193" s="1">
        <v>431190</v>
      </c>
      <c r="B193" s="2" t="s">
        <v>248</v>
      </c>
      <c r="C193" s="3" t="s">
        <v>5</v>
      </c>
      <c r="D193" s="3">
        <v>11</v>
      </c>
      <c r="E193" s="5">
        <v>486.20062750485613</v>
      </c>
      <c r="F193" s="16">
        <f t="shared" si="5"/>
        <v>0.1</v>
      </c>
      <c r="G193" s="5">
        <f t="shared" si="6"/>
        <v>48.620062750485616</v>
      </c>
      <c r="H193" s="9">
        <v>20</v>
      </c>
      <c r="I193" s="5">
        <v>3022.7993724951439</v>
      </c>
      <c r="J193" s="16">
        <v>84.412157846834518</v>
      </c>
      <c r="K193" s="10">
        <v>16.08444913443018</v>
      </c>
      <c r="L193" s="9">
        <v>20</v>
      </c>
    </row>
    <row r="194" spans="1:12">
      <c r="A194" s="1">
        <v>431198</v>
      </c>
      <c r="B194" s="2" t="s">
        <v>249</v>
      </c>
      <c r="C194" s="3" t="s">
        <v>5</v>
      </c>
      <c r="D194" s="3">
        <v>1</v>
      </c>
      <c r="E194" s="5">
        <v>476</v>
      </c>
      <c r="F194" s="16">
        <f t="shared" si="5"/>
        <v>0.45</v>
      </c>
      <c r="G194" s="5">
        <f t="shared" si="6"/>
        <v>214.20000000000002</v>
      </c>
      <c r="H194" s="9">
        <v>23</v>
      </c>
      <c r="I194" s="5">
        <v>2615</v>
      </c>
      <c r="J194" s="16">
        <v>82.674675940562764</v>
      </c>
      <c r="K194" s="10">
        <v>18.20267686424474</v>
      </c>
      <c r="L194" s="9">
        <v>23</v>
      </c>
    </row>
    <row r="195" spans="1:12">
      <c r="A195" s="1">
        <v>431200</v>
      </c>
      <c r="B195" s="2" t="s">
        <v>250</v>
      </c>
      <c r="C195" s="3" t="s">
        <v>5</v>
      </c>
      <c r="D195" s="3">
        <v>11</v>
      </c>
      <c r="E195" s="5">
        <v>192.63774091398318</v>
      </c>
      <c r="F195" s="16">
        <f t="shared" si="5"/>
        <v>0.05</v>
      </c>
      <c r="G195" s="5">
        <f t="shared" si="6"/>
        <v>9.631887045699159</v>
      </c>
      <c r="H195" s="9">
        <v>18</v>
      </c>
      <c r="I195" s="5">
        <v>1467.3622590860168</v>
      </c>
      <c r="J195" s="16">
        <v>86.826169176687387</v>
      </c>
      <c r="K195" s="10">
        <v>13.128165163111962</v>
      </c>
      <c r="L195" s="9">
        <v>18</v>
      </c>
    </row>
    <row r="196" spans="1:12">
      <c r="A196" s="1">
        <v>431215</v>
      </c>
      <c r="B196" s="2" t="s">
        <v>254</v>
      </c>
      <c r="C196" s="3" t="s">
        <v>5</v>
      </c>
      <c r="D196" s="3">
        <v>13</v>
      </c>
      <c r="E196" s="5">
        <v>505</v>
      </c>
      <c r="F196" s="16">
        <f t="shared" si="5"/>
        <v>0.55000000000000004</v>
      </c>
      <c r="G196" s="5">
        <f t="shared" si="6"/>
        <v>277.75</v>
      </c>
      <c r="H196" s="9">
        <v>24</v>
      </c>
      <c r="I196" s="5">
        <v>3119</v>
      </c>
      <c r="J196" s="16">
        <v>84.388528138528144</v>
      </c>
      <c r="K196" s="10">
        <v>16.191086886822699</v>
      </c>
      <c r="L196" s="9">
        <v>24</v>
      </c>
    </row>
    <row r="197" spans="1:12">
      <c r="A197" s="1">
        <v>431217</v>
      </c>
      <c r="B197" s="2" t="s">
        <v>255</v>
      </c>
      <c r="C197" s="3" t="s">
        <v>5</v>
      </c>
      <c r="D197" s="3">
        <v>12</v>
      </c>
      <c r="E197" s="5">
        <v>147</v>
      </c>
      <c r="F197" s="16">
        <f t="shared" si="5"/>
        <v>0.35</v>
      </c>
      <c r="G197" s="5">
        <f t="shared" si="6"/>
        <v>51.449999999999996</v>
      </c>
      <c r="H197" s="9">
        <v>22</v>
      </c>
      <c r="I197" s="5">
        <v>1213</v>
      </c>
      <c r="J197" s="16">
        <v>92.313546423135463</v>
      </c>
      <c r="K197" s="10">
        <v>12.118713932399011</v>
      </c>
      <c r="L197" s="9">
        <v>22</v>
      </c>
    </row>
    <row r="198" spans="1:12">
      <c r="A198" s="1">
        <v>431220</v>
      </c>
      <c r="B198" s="2" t="s">
        <v>256</v>
      </c>
      <c r="C198" s="3" t="s">
        <v>5</v>
      </c>
      <c r="D198" s="3">
        <v>6</v>
      </c>
      <c r="E198" s="5">
        <v>524.18000000000029</v>
      </c>
      <c r="F198" s="16">
        <f t="shared" si="5"/>
        <v>0.05</v>
      </c>
      <c r="G198" s="5">
        <f t="shared" si="6"/>
        <v>26.209000000000017</v>
      </c>
      <c r="H198" s="9">
        <v>18</v>
      </c>
      <c r="I198" s="5">
        <v>2954.8199999999997</v>
      </c>
      <c r="J198" s="16">
        <v>83.210926499577582</v>
      </c>
      <c r="K198" s="10">
        <v>17.739828483630149</v>
      </c>
      <c r="L198" s="9">
        <v>18</v>
      </c>
    </row>
    <row r="199" spans="1:12">
      <c r="A199" s="1">
        <v>431225</v>
      </c>
      <c r="B199" s="2" t="s">
        <v>257</v>
      </c>
      <c r="C199" s="3" t="s">
        <v>5</v>
      </c>
      <c r="D199" s="3">
        <v>1</v>
      </c>
      <c r="E199" s="5">
        <v>802</v>
      </c>
      <c r="F199" s="16">
        <f t="shared" si="5"/>
        <v>0.05</v>
      </c>
      <c r="G199" s="5">
        <f t="shared" si="6"/>
        <v>40.1</v>
      </c>
      <c r="H199" s="9">
        <v>18</v>
      </c>
      <c r="I199" s="5">
        <v>5215</v>
      </c>
      <c r="J199" s="16">
        <v>85.059533518186271</v>
      </c>
      <c r="K199" s="10">
        <v>15.378715244487056</v>
      </c>
      <c r="L199" s="9">
        <v>18</v>
      </c>
    </row>
    <row r="200" spans="1:12">
      <c r="A200" s="1">
        <v>431230</v>
      </c>
      <c r="B200" s="2" t="s">
        <v>258</v>
      </c>
      <c r="C200" s="3" t="s">
        <v>5</v>
      </c>
      <c r="D200" s="3">
        <v>15</v>
      </c>
      <c r="E200" s="5">
        <v>587</v>
      </c>
      <c r="F200" s="16">
        <f t="shared" si="5"/>
        <v>0.05</v>
      </c>
      <c r="G200" s="5">
        <f t="shared" si="6"/>
        <v>29.35</v>
      </c>
      <c r="H200" s="9">
        <v>18</v>
      </c>
      <c r="I200" s="5">
        <v>3209</v>
      </c>
      <c r="J200" s="16">
        <v>82.706185567010309</v>
      </c>
      <c r="K200" s="10">
        <v>18.292302898099098</v>
      </c>
      <c r="L200" s="9">
        <v>18</v>
      </c>
    </row>
    <row r="201" spans="1:12">
      <c r="A201" s="1">
        <v>431237</v>
      </c>
      <c r="B201" s="2" t="s">
        <v>260</v>
      </c>
      <c r="C201" s="3" t="s">
        <v>5</v>
      </c>
      <c r="D201" s="3">
        <v>5</v>
      </c>
      <c r="E201" s="5">
        <v>199.53999999999996</v>
      </c>
      <c r="F201" s="16">
        <f t="shared" si="5"/>
        <v>0.05</v>
      </c>
      <c r="G201" s="5">
        <f t="shared" si="6"/>
        <v>9.9769999999999985</v>
      </c>
      <c r="H201" s="9">
        <v>19</v>
      </c>
      <c r="I201" s="5">
        <v>2297.46</v>
      </c>
      <c r="J201" s="16">
        <v>90.916501780767717</v>
      </c>
      <c r="K201" s="10">
        <v>8.6852437039164965</v>
      </c>
      <c r="L201" s="9">
        <v>19</v>
      </c>
    </row>
    <row r="202" spans="1:12">
      <c r="A202" s="1">
        <v>431240</v>
      </c>
      <c r="B202" s="2" t="s">
        <v>262</v>
      </c>
      <c r="C202" s="3" t="s">
        <v>5</v>
      </c>
      <c r="D202" s="3">
        <v>1</v>
      </c>
      <c r="E202" s="5">
        <v>5116</v>
      </c>
      <c r="F202" s="16">
        <f t="shared" si="5"/>
        <v>0.1</v>
      </c>
      <c r="G202" s="5">
        <f t="shared" si="6"/>
        <v>511.6</v>
      </c>
      <c r="H202" s="9">
        <v>20</v>
      </c>
      <c r="I202" s="5">
        <v>44285</v>
      </c>
      <c r="J202" s="16">
        <v>88.39850689662056</v>
      </c>
      <c r="K202" s="10">
        <v>11.552444394264423</v>
      </c>
      <c r="L202" s="9">
        <v>20</v>
      </c>
    </row>
    <row r="203" spans="1:12">
      <c r="A203" s="1">
        <v>431242</v>
      </c>
      <c r="B203" s="2" t="s">
        <v>263</v>
      </c>
      <c r="C203" s="3" t="s">
        <v>5</v>
      </c>
      <c r="D203" s="3">
        <v>6</v>
      </c>
      <c r="E203" s="5">
        <v>269</v>
      </c>
      <c r="F203" s="16">
        <f t="shared" si="5"/>
        <v>0.05</v>
      </c>
      <c r="G203" s="5">
        <f t="shared" si="6"/>
        <v>13.450000000000001</v>
      </c>
      <c r="H203" s="9">
        <v>18</v>
      </c>
      <c r="I203" s="5">
        <v>2091</v>
      </c>
      <c r="J203" s="16">
        <v>87.052456286427983</v>
      </c>
      <c r="K203" s="10">
        <v>12.864658058345288</v>
      </c>
      <c r="L203" s="9">
        <v>18</v>
      </c>
    </row>
    <row r="204" spans="1:12">
      <c r="A204" s="1">
        <v>431244</v>
      </c>
      <c r="B204" s="2" t="s">
        <v>264</v>
      </c>
      <c r="C204" s="3" t="s">
        <v>5</v>
      </c>
      <c r="D204" s="3">
        <v>18</v>
      </c>
      <c r="E204" s="5">
        <v>297</v>
      </c>
      <c r="F204" s="16">
        <f t="shared" si="5"/>
        <v>0.05</v>
      </c>
      <c r="G204" s="5">
        <f t="shared" si="6"/>
        <v>14.850000000000001</v>
      </c>
      <c r="H204" s="9">
        <v>18</v>
      </c>
      <c r="I204" s="5">
        <v>2285</v>
      </c>
      <c r="J204" s="16">
        <v>91.436574629851947</v>
      </c>
      <c r="K204" s="10">
        <v>12.997811816192561</v>
      </c>
      <c r="L204" s="9">
        <v>18</v>
      </c>
    </row>
    <row r="205" spans="1:12">
      <c r="A205" s="1">
        <v>431245</v>
      </c>
      <c r="B205" s="2" t="s">
        <v>265</v>
      </c>
      <c r="C205" s="3" t="s">
        <v>5</v>
      </c>
      <c r="D205" s="3">
        <v>3</v>
      </c>
      <c r="E205" s="5">
        <v>680</v>
      </c>
      <c r="F205" s="16">
        <f t="shared" ref="F205:F268" si="7">VLOOKUP(L205,$F$3:$G$10,2,FALSE)</f>
        <v>0.05</v>
      </c>
      <c r="G205" s="5">
        <f t="shared" si="6"/>
        <v>34</v>
      </c>
      <c r="H205" s="9">
        <v>18</v>
      </c>
      <c r="I205" s="5">
        <v>4663</v>
      </c>
      <c r="J205" s="16">
        <v>85.73267144695717</v>
      </c>
      <c r="K205" s="10">
        <v>14.582886553720781</v>
      </c>
      <c r="L205" s="9">
        <v>18</v>
      </c>
    </row>
    <row r="206" spans="1:12">
      <c r="A206" s="1">
        <v>431247</v>
      </c>
      <c r="B206" s="2" t="s">
        <v>266</v>
      </c>
      <c r="C206" s="3" t="s">
        <v>5</v>
      </c>
      <c r="D206" s="3">
        <v>1</v>
      </c>
      <c r="E206" s="5">
        <v>993</v>
      </c>
      <c r="F206" s="16">
        <f t="shared" si="7"/>
        <v>0.05</v>
      </c>
      <c r="G206" s="5">
        <f t="shared" si="6"/>
        <v>49.650000000000006</v>
      </c>
      <c r="H206" s="9">
        <v>18</v>
      </c>
      <c r="I206" s="5">
        <v>4266</v>
      </c>
      <c r="J206" s="16">
        <v>79.043913285158425</v>
      </c>
      <c r="K206" s="10">
        <v>23.277074542897328</v>
      </c>
      <c r="L206" s="9">
        <v>18</v>
      </c>
    </row>
    <row r="207" spans="1:12">
      <c r="A207" s="1">
        <v>431250</v>
      </c>
      <c r="B207" s="2" t="s">
        <v>267</v>
      </c>
      <c r="C207" s="3" t="s">
        <v>5</v>
      </c>
      <c r="D207" s="3">
        <v>18</v>
      </c>
      <c r="E207" s="5">
        <v>1316</v>
      </c>
      <c r="F207" s="16">
        <f t="shared" si="7"/>
        <v>0.05</v>
      </c>
      <c r="G207" s="5">
        <f t="shared" si="6"/>
        <v>65.8</v>
      </c>
      <c r="H207" s="9">
        <v>18</v>
      </c>
      <c r="I207" s="5">
        <v>8569</v>
      </c>
      <c r="J207" s="16">
        <v>85.136612021857928</v>
      </c>
      <c r="K207" s="10">
        <v>15.357684677325242</v>
      </c>
      <c r="L207" s="9">
        <v>18</v>
      </c>
    </row>
    <row r="208" spans="1:12">
      <c r="A208" s="1">
        <v>431260</v>
      </c>
      <c r="B208" s="2" t="s">
        <v>268</v>
      </c>
      <c r="C208" s="3" t="s">
        <v>5</v>
      </c>
      <c r="D208" s="3">
        <v>16</v>
      </c>
      <c r="E208" s="5">
        <v>575</v>
      </c>
      <c r="F208" s="16">
        <f t="shared" si="7"/>
        <v>0.05</v>
      </c>
      <c r="G208" s="5">
        <f t="shared" si="6"/>
        <v>28.75</v>
      </c>
      <c r="H208" s="9">
        <v>18</v>
      </c>
      <c r="I208" s="5">
        <v>3420</v>
      </c>
      <c r="J208" s="16">
        <v>83.844079431233141</v>
      </c>
      <c r="K208" s="10">
        <v>16.812865497076025</v>
      </c>
      <c r="L208" s="9">
        <v>18</v>
      </c>
    </row>
    <row r="209" spans="1:12">
      <c r="A209" s="1">
        <v>431261</v>
      </c>
      <c r="B209" s="2" t="s">
        <v>269</v>
      </c>
      <c r="C209" s="3" t="s">
        <v>5</v>
      </c>
      <c r="D209" s="3">
        <v>5</v>
      </c>
      <c r="E209" s="5">
        <v>301</v>
      </c>
      <c r="F209" s="16">
        <f t="shared" si="7"/>
        <v>0.35</v>
      </c>
      <c r="G209" s="5">
        <f t="shared" si="6"/>
        <v>105.35</v>
      </c>
      <c r="H209" s="9">
        <v>22</v>
      </c>
      <c r="I209" s="5">
        <v>1996</v>
      </c>
      <c r="J209" s="16">
        <v>85.117270788912577</v>
      </c>
      <c r="K209" s="10">
        <v>15.080160320641284</v>
      </c>
      <c r="L209" s="9">
        <v>22</v>
      </c>
    </row>
    <row r="210" spans="1:12">
      <c r="A210" s="1">
        <v>431270</v>
      </c>
      <c r="B210" s="2" t="s">
        <v>273</v>
      </c>
      <c r="C210" s="3" t="s">
        <v>5</v>
      </c>
      <c r="D210" s="3">
        <v>11</v>
      </c>
      <c r="E210" s="5">
        <v>693.700672302155</v>
      </c>
      <c r="F210" s="16">
        <f t="shared" si="7"/>
        <v>0.05</v>
      </c>
      <c r="G210" s="5">
        <f t="shared" si="6"/>
        <v>34.685033615107749</v>
      </c>
      <c r="H210" s="9">
        <v>18</v>
      </c>
      <c r="I210" s="5">
        <v>8244.299327697845</v>
      </c>
      <c r="J210" s="16">
        <v>91.258571260768704</v>
      </c>
      <c r="K210" s="10">
        <v>8.4143072046350049</v>
      </c>
      <c r="L210" s="9">
        <v>18</v>
      </c>
    </row>
    <row r="211" spans="1:12">
      <c r="A211" s="1">
        <v>431280</v>
      </c>
      <c r="B211" s="2" t="s">
        <v>275</v>
      </c>
      <c r="C211" s="3" t="s">
        <v>5</v>
      </c>
      <c r="D211" s="3">
        <v>5</v>
      </c>
      <c r="E211" s="5">
        <v>614</v>
      </c>
      <c r="F211" s="16">
        <f t="shared" si="7"/>
        <v>0.45</v>
      </c>
      <c r="G211" s="5">
        <f t="shared" si="6"/>
        <v>276.3</v>
      </c>
      <c r="H211" s="9">
        <v>23</v>
      </c>
      <c r="I211" s="5">
        <v>3258</v>
      </c>
      <c r="J211" s="16">
        <v>82.355915065722954</v>
      </c>
      <c r="K211" s="10">
        <v>18.845917740945364</v>
      </c>
      <c r="L211" s="9">
        <v>23</v>
      </c>
    </row>
    <row r="212" spans="1:12">
      <c r="A212" s="1">
        <v>431290</v>
      </c>
      <c r="B212" s="2" t="s">
        <v>276</v>
      </c>
      <c r="C212" s="3" t="s">
        <v>5</v>
      </c>
      <c r="D212" s="3">
        <v>5</v>
      </c>
      <c r="E212" s="5">
        <v>1012.4700000000003</v>
      </c>
      <c r="F212" s="16">
        <f t="shared" si="7"/>
        <v>0.05</v>
      </c>
      <c r="G212" s="5">
        <f t="shared" si="6"/>
        <v>50.623500000000014</v>
      </c>
      <c r="H212" s="9">
        <v>18</v>
      </c>
      <c r="I212" s="5">
        <v>6887.53</v>
      </c>
      <c r="J212" s="16">
        <v>85.687111221696938</v>
      </c>
      <c r="K212" s="10">
        <v>14.700044863688438</v>
      </c>
      <c r="L212" s="9">
        <v>18</v>
      </c>
    </row>
    <row r="213" spans="1:12">
      <c r="A213" s="1">
        <v>431295</v>
      </c>
      <c r="B213" s="2" t="s">
        <v>277</v>
      </c>
      <c r="C213" s="3" t="s">
        <v>5</v>
      </c>
      <c r="D213" s="3">
        <v>15</v>
      </c>
      <c r="E213" s="5">
        <v>210</v>
      </c>
      <c r="F213" s="16">
        <f t="shared" si="7"/>
        <v>0.35</v>
      </c>
      <c r="G213" s="5">
        <f t="shared" si="6"/>
        <v>73.5</v>
      </c>
      <c r="H213" s="9">
        <v>22</v>
      </c>
      <c r="I213" s="5">
        <v>1265</v>
      </c>
      <c r="J213" s="16">
        <v>83.71939113170086</v>
      </c>
      <c r="K213" s="10">
        <v>16.600790513833992</v>
      </c>
      <c r="L213" s="9">
        <v>22</v>
      </c>
    </row>
    <row r="214" spans="1:12">
      <c r="A214" s="1">
        <v>431300</v>
      </c>
      <c r="B214" s="2" t="s">
        <v>278</v>
      </c>
      <c r="C214" s="3" t="s">
        <v>5</v>
      </c>
      <c r="D214" s="3">
        <v>16</v>
      </c>
      <c r="E214" s="5">
        <v>488</v>
      </c>
      <c r="F214" s="16">
        <f t="shared" si="7"/>
        <v>0.05</v>
      </c>
      <c r="G214" s="5">
        <f t="shared" si="6"/>
        <v>24.400000000000002</v>
      </c>
      <c r="H214" s="9">
        <v>18</v>
      </c>
      <c r="I214" s="5">
        <v>2332</v>
      </c>
      <c r="J214" s="16">
        <v>80.636237897648684</v>
      </c>
      <c r="K214" s="10">
        <v>20.926243567753001</v>
      </c>
      <c r="L214" s="9">
        <v>18</v>
      </c>
    </row>
    <row r="215" spans="1:12">
      <c r="A215" s="1">
        <v>431303</v>
      </c>
      <c r="B215" s="2" t="s">
        <v>280</v>
      </c>
      <c r="C215" s="3" t="s">
        <v>5</v>
      </c>
      <c r="D215" s="3">
        <v>4</v>
      </c>
      <c r="E215" s="5">
        <v>693</v>
      </c>
      <c r="F215" s="16">
        <f t="shared" si="7"/>
        <v>0.45</v>
      </c>
      <c r="G215" s="5">
        <f t="shared" si="6"/>
        <v>311.85000000000002</v>
      </c>
      <c r="H215" s="9">
        <v>23</v>
      </c>
      <c r="I215" s="5">
        <v>3584</v>
      </c>
      <c r="J215" s="16">
        <v>81.957466270294987</v>
      </c>
      <c r="K215" s="10">
        <v>19.3359375</v>
      </c>
      <c r="L215" s="9">
        <v>23</v>
      </c>
    </row>
    <row r="216" spans="1:12">
      <c r="A216" s="1">
        <v>431306</v>
      </c>
      <c r="B216" s="2" t="s">
        <v>281</v>
      </c>
      <c r="C216" s="3" t="s">
        <v>5</v>
      </c>
      <c r="D216" s="3">
        <v>1</v>
      </c>
      <c r="E216" s="5">
        <v>2947</v>
      </c>
      <c r="F216" s="16">
        <f t="shared" si="7"/>
        <v>0.05</v>
      </c>
      <c r="G216" s="5">
        <f t="shared" si="6"/>
        <v>147.35</v>
      </c>
      <c r="H216" s="9">
        <v>18</v>
      </c>
      <c r="I216" s="5">
        <v>12456</v>
      </c>
      <c r="J216" s="16">
        <v>78.810503005378038</v>
      </c>
      <c r="K216" s="10">
        <v>23.659280667951187</v>
      </c>
      <c r="L216" s="9">
        <v>18</v>
      </c>
    </row>
    <row r="217" spans="1:12">
      <c r="A217" s="1">
        <v>431310</v>
      </c>
      <c r="B217" s="2" t="s">
        <v>283</v>
      </c>
      <c r="C217" s="3" t="s">
        <v>5</v>
      </c>
      <c r="D217" s="3">
        <v>4</v>
      </c>
      <c r="E217" s="5">
        <v>810</v>
      </c>
      <c r="F217" s="16">
        <f t="shared" si="7"/>
        <v>0.05</v>
      </c>
      <c r="G217" s="5">
        <f t="shared" si="6"/>
        <v>40.5</v>
      </c>
      <c r="H217" s="9">
        <v>18</v>
      </c>
      <c r="I217" s="5">
        <v>4369</v>
      </c>
      <c r="J217" s="16">
        <v>82.542981296051394</v>
      </c>
      <c r="K217" s="10">
        <v>18.539711604486154</v>
      </c>
      <c r="L217" s="9">
        <v>18</v>
      </c>
    </row>
    <row r="218" spans="1:12">
      <c r="A218" s="1">
        <v>431330</v>
      </c>
      <c r="B218" s="2" t="s">
        <v>285</v>
      </c>
      <c r="C218" s="3" t="s">
        <v>5</v>
      </c>
      <c r="D218" s="3">
        <v>5</v>
      </c>
      <c r="E218" s="5">
        <v>3992</v>
      </c>
      <c r="F218" s="16">
        <f t="shared" si="7"/>
        <v>0.45</v>
      </c>
      <c r="G218" s="5">
        <f t="shared" si="6"/>
        <v>1796.4</v>
      </c>
      <c r="H218" s="9">
        <v>23</v>
      </c>
      <c r="I218" s="5">
        <v>17302</v>
      </c>
      <c r="J218" s="16">
        <v>79.221611721611723</v>
      </c>
      <c r="K218" s="10">
        <v>23.072477170269334</v>
      </c>
      <c r="L218" s="9">
        <v>23</v>
      </c>
    </row>
    <row r="219" spans="1:12">
      <c r="A219" s="1">
        <v>431333</v>
      </c>
      <c r="B219" s="2" t="s">
        <v>286</v>
      </c>
      <c r="C219" s="3" t="s">
        <v>5</v>
      </c>
      <c r="D219" s="3">
        <v>17</v>
      </c>
      <c r="E219" s="5">
        <v>216</v>
      </c>
      <c r="F219" s="16">
        <f t="shared" si="7"/>
        <v>0.45</v>
      </c>
      <c r="G219" s="5">
        <f t="shared" si="6"/>
        <v>97.2</v>
      </c>
      <c r="H219" s="9">
        <v>23</v>
      </c>
      <c r="I219" s="5">
        <v>1562</v>
      </c>
      <c r="J219" s="16">
        <v>86.108048511576627</v>
      </c>
      <c r="K219" s="10">
        <v>13.828425096030731</v>
      </c>
      <c r="L219" s="9">
        <v>23</v>
      </c>
    </row>
    <row r="220" spans="1:12">
      <c r="A220" s="1">
        <v>431335</v>
      </c>
      <c r="B220" s="2" t="s">
        <v>287</v>
      </c>
      <c r="C220" s="3" t="s">
        <v>5</v>
      </c>
      <c r="D220" s="3">
        <v>5</v>
      </c>
      <c r="E220" s="5">
        <v>514</v>
      </c>
      <c r="F220" s="16">
        <f t="shared" si="7"/>
        <v>0.45</v>
      </c>
      <c r="G220" s="5">
        <f t="shared" si="6"/>
        <v>231.3</v>
      </c>
      <c r="H220" s="9">
        <v>23</v>
      </c>
      <c r="I220" s="5">
        <v>2453</v>
      </c>
      <c r="J220" s="16">
        <v>80.558292282430216</v>
      </c>
      <c r="K220" s="10">
        <v>20.953933958418265</v>
      </c>
      <c r="L220" s="9">
        <v>23</v>
      </c>
    </row>
    <row r="221" spans="1:12">
      <c r="A221" s="1">
        <v>431337</v>
      </c>
      <c r="B221" s="2" t="s">
        <v>288</v>
      </c>
      <c r="C221" s="3" t="s">
        <v>5</v>
      </c>
      <c r="D221" s="3">
        <v>1</v>
      </c>
      <c r="E221" s="5">
        <v>3487</v>
      </c>
      <c r="F221" s="16">
        <f t="shared" si="7"/>
        <v>0.05</v>
      </c>
      <c r="G221" s="5">
        <f t="shared" si="6"/>
        <v>174.35000000000002</v>
      </c>
      <c r="H221" s="9">
        <v>18</v>
      </c>
      <c r="I221" s="5">
        <v>20603</v>
      </c>
      <c r="J221" s="16">
        <v>95.53906793415257</v>
      </c>
      <c r="K221" s="10">
        <v>16.924719701014414</v>
      </c>
      <c r="L221" s="9">
        <v>18</v>
      </c>
    </row>
    <row r="222" spans="1:12">
      <c r="A222" s="1">
        <v>431349</v>
      </c>
      <c r="B222" s="2" t="s">
        <v>289</v>
      </c>
      <c r="C222" s="3" t="s">
        <v>5</v>
      </c>
      <c r="D222" s="3">
        <v>15</v>
      </c>
      <c r="E222" s="5">
        <v>512</v>
      </c>
      <c r="F222" s="16">
        <f t="shared" si="7"/>
        <v>0.05</v>
      </c>
      <c r="G222" s="5">
        <f t="shared" ref="G222:G285" si="8">E222*F222</f>
        <v>25.6</v>
      </c>
      <c r="H222" s="9">
        <v>18</v>
      </c>
      <c r="I222" s="5">
        <v>2760</v>
      </c>
      <c r="J222" s="16">
        <v>82.535885167464116</v>
      </c>
      <c r="K222" s="10">
        <v>18.55072463768116</v>
      </c>
      <c r="L222" s="9">
        <v>18</v>
      </c>
    </row>
    <row r="223" spans="1:12">
      <c r="A223" s="1">
        <v>431339</v>
      </c>
      <c r="B223" s="2" t="s">
        <v>290</v>
      </c>
      <c r="C223" s="3" t="s">
        <v>5</v>
      </c>
      <c r="D223" s="3">
        <v>8</v>
      </c>
      <c r="E223" s="5">
        <v>540</v>
      </c>
      <c r="F223" s="16">
        <f t="shared" si="7"/>
        <v>0.05</v>
      </c>
      <c r="G223" s="5">
        <f t="shared" si="8"/>
        <v>27</v>
      </c>
      <c r="H223" s="9">
        <v>18</v>
      </c>
      <c r="I223" s="5">
        <v>2754</v>
      </c>
      <c r="J223" s="16">
        <v>81.672597864768676</v>
      </c>
      <c r="K223" s="10">
        <v>19.607843137254903</v>
      </c>
      <c r="L223" s="9">
        <v>18</v>
      </c>
    </row>
    <row r="224" spans="1:12">
      <c r="A224" s="1">
        <v>431340</v>
      </c>
      <c r="B224" s="2" t="s">
        <v>291</v>
      </c>
      <c r="C224" s="3" t="s">
        <v>5</v>
      </c>
      <c r="D224" s="3">
        <v>1</v>
      </c>
      <c r="E224" s="5">
        <v>33637</v>
      </c>
      <c r="F224" s="16">
        <f t="shared" si="7"/>
        <v>0.05</v>
      </c>
      <c r="G224" s="5">
        <f t="shared" si="8"/>
        <v>1681.8500000000001</v>
      </c>
      <c r="H224" s="9">
        <v>18</v>
      </c>
      <c r="I224" s="5">
        <v>153319</v>
      </c>
      <c r="J224" s="16">
        <v>80.04792882725782</v>
      </c>
      <c r="K224" s="10">
        <v>21.939224753618273</v>
      </c>
      <c r="L224" s="9">
        <v>18</v>
      </c>
    </row>
    <row r="225" spans="1:12">
      <c r="A225" s="1">
        <v>431344</v>
      </c>
      <c r="B225" s="2" t="s">
        <v>293</v>
      </c>
      <c r="C225" s="3" t="s">
        <v>5</v>
      </c>
      <c r="D225" s="3">
        <v>2</v>
      </c>
      <c r="E225" s="5">
        <v>244</v>
      </c>
      <c r="F225" s="16">
        <f t="shared" si="7"/>
        <v>0.1</v>
      </c>
      <c r="G225" s="5">
        <f t="shared" si="8"/>
        <v>24.400000000000002</v>
      </c>
      <c r="H225" s="9">
        <v>20</v>
      </c>
      <c r="I225" s="5">
        <v>1501</v>
      </c>
      <c r="J225" s="16">
        <v>84.278495227400342</v>
      </c>
      <c r="K225" s="10">
        <v>16.25582944703531</v>
      </c>
      <c r="L225" s="9">
        <v>20</v>
      </c>
    </row>
    <row r="226" spans="1:12">
      <c r="A226" s="1">
        <v>431350</v>
      </c>
      <c r="B226" s="2" t="s">
        <v>295</v>
      </c>
      <c r="C226" s="3" t="s">
        <v>5</v>
      </c>
      <c r="D226" s="3">
        <v>18</v>
      </c>
      <c r="E226" s="5">
        <v>2176</v>
      </c>
      <c r="F226" s="16">
        <f t="shared" si="7"/>
        <v>0.1</v>
      </c>
      <c r="G226" s="5">
        <f t="shared" si="8"/>
        <v>217.60000000000002</v>
      </c>
      <c r="H226" s="9">
        <v>20</v>
      </c>
      <c r="I226" s="5">
        <v>33709</v>
      </c>
      <c r="J226" s="16">
        <v>93.157385657040209</v>
      </c>
      <c r="K226" s="10">
        <v>6.4552493399388888</v>
      </c>
      <c r="L226" s="9">
        <v>20</v>
      </c>
    </row>
    <row r="227" spans="1:12">
      <c r="A227" s="1">
        <v>431365</v>
      </c>
      <c r="B227" s="2" t="s">
        <v>297</v>
      </c>
      <c r="C227" s="3" t="s">
        <v>5</v>
      </c>
      <c r="D227" s="3">
        <v>18</v>
      </c>
      <c r="E227" s="5">
        <v>1068</v>
      </c>
      <c r="F227" s="16">
        <f t="shared" si="7"/>
        <v>0.05</v>
      </c>
      <c r="G227" s="5">
        <f t="shared" si="8"/>
        <v>53.400000000000006</v>
      </c>
      <c r="H227" s="9">
        <v>18</v>
      </c>
      <c r="I227" s="5">
        <v>7966</v>
      </c>
      <c r="J227" s="16">
        <v>86.737804878048792</v>
      </c>
      <c r="K227" s="10">
        <v>13.406979663570173</v>
      </c>
      <c r="L227" s="9">
        <v>18</v>
      </c>
    </row>
    <row r="228" spans="1:12">
      <c r="A228" s="1">
        <v>431380</v>
      </c>
      <c r="B228" s="2" t="s">
        <v>299</v>
      </c>
      <c r="C228" s="3" t="s">
        <v>5</v>
      </c>
      <c r="D228" s="3">
        <v>2</v>
      </c>
      <c r="E228" s="5">
        <v>783</v>
      </c>
      <c r="F228" s="16">
        <f t="shared" si="7"/>
        <v>0.1</v>
      </c>
      <c r="G228" s="5">
        <f t="shared" si="8"/>
        <v>78.300000000000011</v>
      </c>
      <c r="H228" s="9">
        <v>20</v>
      </c>
      <c r="I228" s="5">
        <v>4842</v>
      </c>
      <c r="J228" s="16">
        <v>84.458398744113026</v>
      </c>
      <c r="K228" s="10">
        <v>16.171003717472118</v>
      </c>
      <c r="L228" s="9">
        <v>20</v>
      </c>
    </row>
    <row r="229" spans="1:12">
      <c r="A229" s="1">
        <v>431390</v>
      </c>
      <c r="B229" s="2" t="s">
        <v>300</v>
      </c>
      <c r="C229" s="3" t="s">
        <v>5</v>
      </c>
      <c r="D229" s="3">
        <v>17</v>
      </c>
      <c r="E229" s="5">
        <v>5765</v>
      </c>
      <c r="F229" s="16">
        <f t="shared" si="7"/>
        <v>0.05</v>
      </c>
      <c r="G229" s="5">
        <f t="shared" si="8"/>
        <v>288.25</v>
      </c>
      <c r="H229" s="9">
        <v>18</v>
      </c>
      <c r="I229" s="5">
        <v>27148</v>
      </c>
      <c r="J229" s="16">
        <v>80.560254013472203</v>
      </c>
      <c r="K229" s="10">
        <v>21.235450125239428</v>
      </c>
      <c r="L229" s="9">
        <v>18</v>
      </c>
    </row>
    <row r="230" spans="1:12">
      <c r="A230" s="1">
        <v>431400</v>
      </c>
      <c r="B230" s="2" t="s">
        <v>302</v>
      </c>
      <c r="C230" s="3" t="s">
        <v>5</v>
      </c>
      <c r="D230" s="3">
        <v>5</v>
      </c>
      <c r="E230" s="5">
        <v>1228.5</v>
      </c>
      <c r="F230" s="16">
        <f t="shared" si="7"/>
        <v>0.55000000000000004</v>
      </c>
      <c r="G230" s="5">
        <f t="shared" si="8"/>
        <v>675.67500000000007</v>
      </c>
      <c r="H230" s="9">
        <v>24</v>
      </c>
      <c r="I230" s="5">
        <v>4863.5</v>
      </c>
      <c r="J230" s="16">
        <v>77.617299712735402</v>
      </c>
      <c r="K230" s="10">
        <v>25.259586717384604</v>
      </c>
      <c r="L230" s="9">
        <v>24</v>
      </c>
    </row>
    <row r="231" spans="1:12">
      <c r="A231" s="1">
        <v>431402</v>
      </c>
      <c r="B231" s="2" t="s">
        <v>303</v>
      </c>
      <c r="C231" s="3" t="s">
        <v>5</v>
      </c>
      <c r="D231" s="3">
        <v>4</v>
      </c>
      <c r="E231" s="5">
        <v>901</v>
      </c>
      <c r="F231" s="16">
        <f t="shared" si="7"/>
        <v>0.05</v>
      </c>
      <c r="G231" s="5">
        <f t="shared" si="8"/>
        <v>45.050000000000004</v>
      </c>
      <c r="H231" s="9">
        <v>18</v>
      </c>
      <c r="I231" s="5">
        <v>5083</v>
      </c>
      <c r="J231" s="16">
        <v>83.191489361702125</v>
      </c>
      <c r="K231" s="10">
        <v>17.725752508361204</v>
      </c>
      <c r="L231" s="9">
        <v>18</v>
      </c>
    </row>
    <row r="232" spans="1:12">
      <c r="A232" s="1">
        <v>431403</v>
      </c>
      <c r="B232" s="2" t="s">
        <v>304</v>
      </c>
      <c r="C232" s="3" t="s">
        <v>5</v>
      </c>
      <c r="D232" s="3">
        <v>1</v>
      </c>
      <c r="E232" s="5">
        <v>414</v>
      </c>
      <c r="F232" s="16">
        <f t="shared" si="7"/>
        <v>0.05</v>
      </c>
      <c r="G232" s="5">
        <f t="shared" si="8"/>
        <v>20.700000000000003</v>
      </c>
      <c r="H232" s="9">
        <v>18</v>
      </c>
      <c r="I232" s="5">
        <v>2692</v>
      </c>
      <c r="J232" s="16">
        <v>85.028427037271001</v>
      </c>
      <c r="K232" s="10">
        <v>15.378900445765231</v>
      </c>
      <c r="L232" s="9">
        <v>18</v>
      </c>
    </row>
    <row r="233" spans="1:12">
      <c r="A233" s="1">
        <v>431405</v>
      </c>
      <c r="B233" s="2" t="s">
        <v>305</v>
      </c>
      <c r="C233" s="3" t="s">
        <v>5</v>
      </c>
      <c r="D233" s="3">
        <v>1</v>
      </c>
      <c r="E233" s="5">
        <v>6963</v>
      </c>
      <c r="F233" s="16">
        <f t="shared" si="7"/>
        <v>0.05</v>
      </c>
      <c r="G233" s="5">
        <f t="shared" si="8"/>
        <v>348.15000000000003</v>
      </c>
      <c r="H233" s="9">
        <v>18</v>
      </c>
      <c r="I233" s="5">
        <v>35667</v>
      </c>
      <c r="J233" s="16">
        <v>81.846344485749682</v>
      </c>
      <c r="K233" s="10">
        <v>19.522247455631256</v>
      </c>
      <c r="L233" s="9">
        <v>18</v>
      </c>
    </row>
    <row r="234" spans="1:12">
      <c r="A234" s="1">
        <v>431407</v>
      </c>
      <c r="B234" s="2" t="s">
        <v>307</v>
      </c>
      <c r="C234" s="3" t="s">
        <v>5</v>
      </c>
      <c r="D234" s="3">
        <v>13</v>
      </c>
      <c r="E234" s="5">
        <v>783</v>
      </c>
      <c r="F234" s="16">
        <f t="shared" si="7"/>
        <v>0.05</v>
      </c>
      <c r="G234" s="5">
        <f t="shared" si="8"/>
        <v>39.150000000000006</v>
      </c>
      <c r="H234" s="9">
        <v>18</v>
      </c>
      <c r="I234" s="5">
        <v>4327</v>
      </c>
      <c r="J234" s="16">
        <v>82.829249617151618</v>
      </c>
      <c r="K234" s="10">
        <v>18.095678299052462</v>
      </c>
      <c r="L234" s="9">
        <v>18</v>
      </c>
    </row>
    <row r="235" spans="1:12">
      <c r="A235" s="1">
        <v>431410</v>
      </c>
      <c r="B235" s="2" t="s">
        <v>308</v>
      </c>
      <c r="C235" s="3" t="s">
        <v>5</v>
      </c>
      <c r="D235" s="3">
        <v>6</v>
      </c>
      <c r="E235" s="5">
        <v>22864</v>
      </c>
      <c r="F235" s="16">
        <f t="shared" si="7"/>
        <v>0.25</v>
      </c>
      <c r="G235" s="5">
        <f t="shared" si="8"/>
        <v>5716</v>
      </c>
      <c r="H235" s="9">
        <v>21</v>
      </c>
      <c r="I235" s="5">
        <v>130250</v>
      </c>
      <c r="J235" s="16">
        <v>83.371738740814706</v>
      </c>
      <c r="K235" s="10">
        <v>17.553934740882919</v>
      </c>
      <c r="L235" s="9">
        <v>21</v>
      </c>
    </row>
    <row r="236" spans="1:12">
      <c r="A236" s="1">
        <v>431413</v>
      </c>
      <c r="B236" s="2" t="s">
        <v>309</v>
      </c>
      <c r="C236" s="3" t="s">
        <v>5</v>
      </c>
      <c r="D236" s="3">
        <v>11</v>
      </c>
      <c r="E236" s="5">
        <v>247.1646795108436</v>
      </c>
      <c r="F236" s="16">
        <f t="shared" si="7"/>
        <v>0.05</v>
      </c>
      <c r="G236" s="5">
        <f t="shared" si="8"/>
        <v>12.358233975542181</v>
      </c>
      <c r="H236" s="9">
        <v>18</v>
      </c>
      <c r="I236" s="5">
        <v>1588.8353204891564</v>
      </c>
      <c r="J236" s="16">
        <v>84.6025197278571</v>
      </c>
      <c r="K236" s="10">
        <v>15.556343462628258</v>
      </c>
      <c r="L236" s="9">
        <v>18</v>
      </c>
    </row>
    <row r="237" spans="1:12">
      <c r="A237" s="1">
        <v>431420</v>
      </c>
      <c r="B237" s="2" t="s">
        <v>312</v>
      </c>
      <c r="C237" s="3" t="s">
        <v>5</v>
      </c>
      <c r="D237" s="3">
        <v>3</v>
      </c>
      <c r="E237" s="5">
        <v>866</v>
      </c>
      <c r="F237" s="16">
        <f t="shared" si="7"/>
        <v>0.05</v>
      </c>
      <c r="G237" s="5">
        <f t="shared" si="8"/>
        <v>43.300000000000004</v>
      </c>
      <c r="H237" s="9">
        <v>18</v>
      </c>
      <c r="I237" s="5">
        <v>5100</v>
      </c>
      <c r="J237" s="16">
        <v>83.798882681564251</v>
      </c>
      <c r="K237" s="10">
        <v>16.980392156862745</v>
      </c>
      <c r="L237" s="9">
        <v>18</v>
      </c>
    </row>
    <row r="238" spans="1:12">
      <c r="A238" s="1">
        <v>431430</v>
      </c>
      <c r="B238" s="2" t="s">
        <v>313</v>
      </c>
      <c r="C238" s="3" t="s">
        <v>5</v>
      </c>
      <c r="D238" s="3">
        <v>17</v>
      </c>
      <c r="E238" s="5">
        <v>409</v>
      </c>
      <c r="F238" s="16">
        <f t="shared" si="7"/>
        <v>0.05</v>
      </c>
      <c r="G238" s="5">
        <f t="shared" si="8"/>
        <v>20.450000000000003</v>
      </c>
      <c r="H238" s="9">
        <v>18</v>
      </c>
      <c r="I238" s="5">
        <v>2710</v>
      </c>
      <c r="J238" s="16">
        <v>85.246932997798055</v>
      </c>
      <c r="K238" s="10">
        <v>15.092250922509226</v>
      </c>
      <c r="L238" s="9">
        <v>18</v>
      </c>
    </row>
    <row r="239" spans="1:12">
      <c r="A239" s="1">
        <v>431440</v>
      </c>
      <c r="B239" s="2" t="s">
        <v>314</v>
      </c>
      <c r="C239" s="3" t="s">
        <v>5</v>
      </c>
      <c r="D239" s="3">
        <v>3</v>
      </c>
      <c r="E239" s="5">
        <v>34699</v>
      </c>
      <c r="F239" s="16">
        <f t="shared" si="7"/>
        <v>0.05</v>
      </c>
      <c r="G239" s="5">
        <f t="shared" si="8"/>
        <v>1734.95</v>
      </c>
      <c r="H239" s="9">
        <v>19</v>
      </c>
      <c r="I239" s="5">
        <v>230073</v>
      </c>
      <c r="J239" s="16">
        <v>85.372216079022166</v>
      </c>
      <c r="K239" s="10">
        <v>15.081734927609933</v>
      </c>
      <c r="L239" s="9">
        <v>19</v>
      </c>
    </row>
    <row r="240" spans="1:12">
      <c r="A240" s="1">
        <v>431442</v>
      </c>
      <c r="B240" s="2" t="s">
        <v>315</v>
      </c>
      <c r="C240" s="3" t="s">
        <v>5</v>
      </c>
      <c r="D240" s="3">
        <v>5</v>
      </c>
      <c r="E240" s="5">
        <v>609</v>
      </c>
      <c r="F240" s="16">
        <f t="shared" si="7"/>
        <v>0.05</v>
      </c>
      <c r="G240" s="5">
        <f t="shared" si="8"/>
        <v>30.450000000000003</v>
      </c>
      <c r="H240" s="9">
        <v>19</v>
      </c>
      <c r="I240" s="5">
        <v>4046</v>
      </c>
      <c r="J240" s="16">
        <v>85.268703898840883</v>
      </c>
      <c r="K240" s="10">
        <v>15.051903114186851</v>
      </c>
      <c r="L240" s="9">
        <v>19</v>
      </c>
    </row>
    <row r="241" spans="1:12">
      <c r="A241" s="1">
        <v>431445</v>
      </c>
      <c r="B241" s="2" t="s">
        <v>316</v>
      </c>
      <c r="C241" s="3" t="s">
        <v>5</v>
      </c>
      <c r="D241" s="3">
        <v>2</v>
      </c>
      <c r="E241" s="5">
        <v>282</v>
      </c>
      <c r="F241" s="16">
        <f t="shared" si="7"/>
        <v>0.1</v>
      </c>
      <c r="G241" s="5">
        <f t="shared" si="8"/>
        <v>28.200000000000003</v>
      </c>
      <c r="H241" s="9">
        <v>20</v>
      </c>
      <c r="I241" s="5">
        <v>1745</v>
      </c>
      <c r="J241" s="16">
        <v>84.34026099565007</v>
      </c>
      <c r="K241" s="10">
        <v>16.160458452722061</v>
      </c>
      <c r="L241" s="9">
        <v>20</v>
      </c>
    </row>
    <row r="242" spans="1:12">
      <c r="A242" s="1">
        <v>431447</v>
      </c>
      <c r="B242" s="2" t="s">
        <v>318</v>
      </c>
      <c r="C242" s="3" t="s">
        <v>5</v>
      </c>
      <c r="D242" s="3">
        <v>4</v>
      </c>
      <c r="E242" s="5">
        <v>568</v>
      </c>
      <c r="F242" s="16">
        <f t="shared" si="7"/>
        <v>0.05</v>
      </c>
      <c r="G242" s="5">
        <f t="shared" si="8"/>
        <v>28.400000000000002</v>
      </c>
      <c r="H242" s="9">
        <v>18</v>
      </c>
      <c r="I242" s="5">
        <v>2830</v>
      </c>
      <c r="J242" s="16">
        <v>81.41542002301496</v>
      </c>
      <c r="K242" s="10">
        <v>20.070671378091873</v>
      </c>
      <c r="L242" s="9">
        <v>18</v>
      </c>
    </row>
    <row r="243" spans="1:12">
      <c r="A243" s="1">
        <v>431450</v>
      </c>
      <c r="B243" s="2" t="s">
        <v>320</v>
      </c>
      <c r="C243" s="3" t="s">
        <v>5</v>
      </c>
      <c r="D243" s="3">
        <v>3</v>
      </c>
      <c r="E243" s="5">
        <v>1589</v>
      </c>
      <c r="F243" s="16">
        <f t="shared" si="7"/>
        <v>0.05</v>
      </c>
      <c r="G243" s="5">
        <f t="shared" si="8"/>
        <v>79.45</v>
      </c>
      <c r="H243" s="9">
        <v>19</v>
      </c>
      <c r="I243" s="5">
        <v>7900</v>
      </c>
      <c r="J243" s="16">
        <v>81.814415907207945</v>
      </c>
      <c r="K243" s="10">
        <v>20.11392405063291</v>
      </c>
      <c r="L243" s="9">
        <v>19</v>
      </c>
    </row>
    <row r="244" spans="1:12">
      <c r="A244" s="1">
        <v>431460</v>
      </c>
      <c r="B244" s="2" t="s">
        <v>323</v>
      </c>
      <c r="C244" s="3" t="s">
        <v>5</v>
      </c>
      <c r="D244" s="3">
        <v>3</v>
      </c>
      <c r="E244" s="5">
        <v>2044</v>
      </c>
      <c r="F244" s="16">
        <f t="shared" si="7"/>
        <v>0.05</v>
      </c>
      <c r="G244" s="5">
        <f t="shared" si="8"/>
        <v>102.2</v>
      </c>
      <c r="H244" s="9">
        <v>18</v>
      </c>
      <c r="I244" s="5">
        <v>13979</v>
      </c>
      <c r="J244" s="16">
        <v>85.734437289175105</v>
      </c>
      <c r="K244" s="10">
        <v>14.621932899349025</v>
      </c>
      <c r="L244" s="9">
        <v>18</v>
      </c>
    </row>
    <row r="245" spans="1:12">
      <c r="A245" s="1">
        <v>431480</v>
      </c>
      <c r="B245" s="2" t="s">
        <v>328</v>
      </c>
      <c r="C245" s="3" t="s">
        <v>5</v>
      </c>
      <c r="D245" s="3">
        <v>1</v>
      </c>
      <c r="E245" s="5">
        <v>5256</v>
      </c>
      <c r="F245" s="16">
        <f t="shared" si="7"/>
        <v>0.05</v>
      </c>
      <c r="G245" s="5">
        <f t="shared" si="8"/>
        <v>262.8</v>
      </c>
      <c r="H245" s="9">
        <v>18</v>
      </c>
      <c r="I245" s="5">
        <v>22352</v>
      </c>
      <c r="J245" s="16">
        <v>78.904264332109577</v>
      </c>
      <c r="K245" s="10">
        <v>23.514674302075878</v>
      </c>
      <c r="L245" s="9">
        <v>18</v>
      </c>
    </row>
    <row r="246" spans="1:12">
      <c r="A246" s="1">
        <v>431490</v>
      </c>
      <c r="B246" s="2" t="s">
        <v>329</v>
      </c>
      <c r="C246" s="3" t="s">
        <v>5</v>
      </c>
      <c r="D246" s="3">
        <v>1</v>
      </c>
      <c r="E246" s="5">
        <v>156519</v>
      </c>
      <c r="F246" s="16">
        <f t="shared" si="7"/>
        <v>0.05</v>
      </c>
      <c r="G246" s="5">
        <f t="shared" si="8"/>
        <v>7825.9500000000007</v>
      </c>
      <c r="H246" s="9">
        <v>18</v>
      </c>
      <c r="I246" s="5">
        <v>996942</v>
      </c>
      <c r="J246" s="16">
        <v>84.864256109177362</v>
      </c>
      <c r="K246" s="10">
        <v>15.699910325776223</v>
      </c>
      <c r="L246" s="9">
        <v>18</v>
      </c>
    </row>
    <row r="247" spans="1:12">
      <c r="A247" s="1">
        <v>431513</v>
      </c>
      <c r="B247" s="2" t="s">
        <v>334</v>
      </c>
      <c r="C247" s="3" t="s">
        <v>5</v>
      </c>
      <c r="D247" s="3">
        <v>16</v>
      </c>
      <c r="E247" s="5">
        <v>126</v>
      </c>
      <c r="F247" s="16">
        <f t="shared" si="7"/>
        <v>0.1</v>
      </c>
      <c r="G247" s="5">
        <f t="shared" si="8"/>
        <v>12.600000000000001</v>
      </c>
      <c r="H247" s="9">
        <v>20</v>
      </c>
      <c r="I247" s="5">
        <v>1178</v>
      </c>
      <c r="J247" s="16">
        <v>88.704819277108442</v>
      </c>
      <c r="K247" s="10">
        <v>10.696095076400679</v>
      </c>
      <c r="L247" s="9">
        <v>20</v>
      </c>
    </row>
    <row r="248" spans="1:12">
      <c r="A248" s="1">
        <v>431514</v>
      </c>
      <c r="B248" s="2" t="s">
        <v>335</v>
      </c>
      <c r="C248" s="3" t="s">
        <v>5</v>
      </c>
      <c r="D248" s="3">
        <v>1</v>
      </c>
      <c r="E248" s="5">
        <v>343</v>
      </c>
      <c r="F248" s="16">
        <f t="shared" si="7"/>
        <v>0.7</v>
      </c>
      <c r="G248" s="5">
        <f t="shared" si="8"/>
        <v>240.1</v>
      </c>
      <c r="H248" s="9">
        <v>25</v>
      </c>
      <c r="I248" s="5">
        <v>2001</v>
      </c>
      <c r="J248" s="16">
        <v>83.444537114261891</v>
      </c>
      <c r="K248" s="10">
        <v>17.141429285357322</v>
      </c>
      <c r="L248" s="9">
        <v>25</v>
      </c>
    </row>
    <row r="249" spans="1:12">
      <c r="A249" s="1">
        <v>431515</v>
      </c>
      <c r="B249" s="2" t="s">
        <v>336</v>
      </c>
      <c r="C249" s="3" t="s">
        <v>5</v>
      </c>
      <c r="D249" s="3">
        <v>16</v>
      </c>
      <c r="E249" s="5">
        <v>852</v>
      </c>
      <c r="F249" s="16">
        <f t="shared" si="7"/>
        <v>0.05</v>
      </c>
      <c r="G249" s="5">
        <f t="shared" si="8"/>
        <v>42.6</v>
      </c>
      <c r="H249" s="9">
        <v>18</v>
      </c>
      <c r="I249" s="5">
        <v>4113</v>
      </c>
      <c r="J249" s="16">
        <v>80.884955752212377</v>
      </c>
      <c r="K249" s="10">
        <v>20.714806710430341</v>
      </c>
      <c r="L249" s="9">
        <v>18</v>
      </c>
    </row>
    <row r="250" spans="1:12">
      <c r="A250" s="1">
        <v>431520</v>
      </c>
      <c r="B250" s="2" t="s">
        <v>338</v>
      </c>
      <c r="C250" s="3" t="s">
        <v>5</v>
      </c>
      <c r="D250" s="3">
        <v>16</v>
      </c>
      <c r="E250" s="5">
        <v>499</v>
      </c>
      <c r="F250" s="16">
        <f t="shared" si="7"/>
        <v>0.05</v>
      </c>
      <c r="G250" s="5">
        <f t="shared" si="8"/>
        <v>24.950000000000003</v>
      </c>
      <c r="H250" s="9">
        <v>18</v>
      </c>
      <c r="I250" s="5">
        <v>2707</v>
      </c>
      <c r="J250" s="16">
        <v>82.580841976815137</v>
      </c>
      <c r="K250" s="10">
        <v>18.433690432212781</v>
      </c>
      <c r="L250" s="9">
        <v>18</v>
      </c>
    </row>
    <row r="251" spans="1:12">
      <c r="A251" s="1">
        <v>431532</v>
      </c>
      <c r="B251" s="2" t="s">
        <v>341</v>
      </c>
      <c r="C251" s="3" t="s">
        <v>5</v>
      </c>
      <c r="D251" s="3">
        <v>4</v>
      </c>
      <c r="E251" s="5">
        <v>283</v>
      </c>
      <c r="F251" s="16">
        <f t="shared" si="7"/>
        <v>0.7</v>
      </c>
      <c r="G251" s="5">
        <f t="shared" si="8"/>
        <v>198.1</v>
      </c>
      <c r="H251" s="9">
        <v>25</v>
      </c>
      <c r="I251" s="5">
        <v>1890</v>
      </c>
      <c r="J251" s="16">
        <v>85.327313769751683</v>
      </c>
      <c r="K251" s="10">
        <v>14.973544973544971</v>
      </c>
      <c r="L251" s="9">
        <v>25</v>
      </c>
    </row>
    <row r="252" spans="1:12">
      <c r="A252" s="1">
        <v>431535</v>
      </c>
      <c r="B252" s="2" t="s">
        <v>342</v>
      </c>
      <c r="C252" s="3" t="s">
        <v>5</v>
      </c>
      <c r="D252" s="3">
        <v>9</v>
      </c>
      <c r="E252" s="5">
        <v>468</v>
      </c>
      <c r="F252" s="16">
        <f t="shared" si="7"/>
        <v>0.25</v>
      </c>
      <c r="G252" s="5">
        <f t="shared" si="8"/>
        <v>117</v>
      </c>
      <c r="H252" s="9">
        <v>21</v>
      </c>
      <c r="I252" s="5">
        <v>2495</v>
      </c>
      <c r="J252" s="16">
        <v>82.370419280290534</v>
      </c>
      <c r="K252" s="10">
        <v>18.757515030060119</v>
      </c>
      <c r="L252" s="9">
        <v>21</v>
      </c>
    </row>
    <row r="253" spans="1:12">
      <c r="A253" s="1">
        <v>431545</v>
      </c>
      <c r="B253" s="2" t="s">
        <v>344</v>
      </c>
      <c r="C253" s="3" t="s">
        <v>5</v>
      </c>
      <c r="D253" s="3">
        <v>16</v>
      </c>
      <c r="E253" s="5">
        <v>240</v>
      </c>
      <c r="F253" s="16">
        <f t="shared" si="7"/>
        <v>0.05</v>
      </c>
      <c r="G253" s="5">
        <f t="shared" si="8"/>
        <v>12</v>
      </c>
      <c r="H253" s="9">
        <v>18</v>
      </c>
      <c r="I253" s="5">
        <v>1480</v>
      </c>
      <c r="J253" s="16">
        <v>84.28246013667426</v>
      </c>
      <c r="K253" s="10">
        <v>16.216216216216218</v>
      </c>
      <c r="L253" s="9">
        <v>18</v>
      </c>
    </row>
    <row r="254" spans="1:12">
      <c r="A254" s="1">
        <v>431550</v>
      </c>
      <c r="B254" s="2" t="s">
        <v>345</v>
      </c>
      <c r="C254" s="3" t="s">
        <v>5</v>
      </c>
      <c r="D254" s="3">
        <v>4</v>
      </c>
      <c r="E254" s="5">
        <v>1750</v>
      </c>
      <c r="F254" s="16">
        <f t="shared" si="7"/>
        <v>0.05</v>
      </c>
      <c r="G254" s="5">
        <f t="shared" si="8"/>
        <v>87.5</v>
      </c>
      <c r="H254" s="9">
        <v>18</v>
      </c>
      <c r="I254" s="5">
        <v>10800</v>
      </c>
      <c r="J254" s="16">
        <v>84.401375429821826</v>
      </c>
      <c r="K254" s="10">
        <v>16.203703703703702</v>
      </c>
      <c r="L254" s="9">
        <v>18</v>
      </c>
    </row>
    <row r="255" spans="1:12">
      <c r="A255" s="1">
        <v>431555</v>
      </c>
      <c r="B255" s="2" t="s">
        <v>346</v>
      </c>
      <c r="C255" s="3" t="s">
        <v>5</v>
      </c>
      <c r="D255" s="3">
        <v>11</v>
      </c>
      <c r="E255" s="5">
        <v>230.20959210470983</v>
      </c>
      <c r="F255" s="16">
        <f t="shared" si="7"/>
        <v>0.7</v>
      </c>
      <c r="G255" s="5">
        <f t="shared" si="8"/>
        <v>161.14671447329687</v>
      </c>
      <c r="H255" s="9">
        <v>25</v>
      </c>
      <c r="I255" s="5">
        <v>1947.7904078952902</v>
      </c>
      <c r="J255" s="16">
        <v>87.976079850735772</v>
      </c>
      <c r="K255" s="10">
        <v>11.819012516519461</v>
      </c>
      <c r="L255" s="9">
        <v>25</v>
      </c>
    </row>
    <row r="256" spans="1:12">
      <c r="A256" s="1">
        <v>431560</v>
      </c>
      <c r="B256" s="2" t="s">
        <v>347</v>
      </c>
      <c r="C256" s="3" t="s">
        <v>5</v>
      </c>
      <c r="D256" s="3">
        <v>3</v>
      </c>
      <c r="E256" s="5">
        <v>13667</v>
      </c>
      <c r="F256" s="16">
        <f t="shared" si="7"/>
        <v>0.05</v>
      </c>
      <c r="G256" s="5">
        <f t="shared" si="8"/>
        <v>683.35</v>
      </c>
      <c r="H256" s="9">
        <v>18</v>
      </c>
      <c r="I256" s="5">
        <v>147044</v>
      </c>
      <c r="J256" s="16">
        <v>90.445758010050625</v>
      </c>
      <c r="K256" s="10">
        <v>9.294496885286037</v>
      </c>
      <c r="L256" s="9">
        <v>18</v>
      </c>
    </row>
    <row r="257" spans="1:12">
      <c r="A257" s="1">
        <v>431570</v>
      </c>
      <c r="B257" s="2" t="s">
        <v>348</v>
      </c>
      <c r="C257" s="3" t="s">
        <v>5</v>
      </c>
      <c r="D257" s="3">
        <v>13</v>
      </c>
      <c r="E257" s="5">
        <v>4840</v>
      </c>
      <c r="F257" s="16">
        <f t="shared" si="7"/>
        <v>0.05</v>
      </c>
      <c r="G257" s="5">
        <f t="shared" si="8"/>
        <v>242</v>
      </c>
      <c r="H257" s="9">
        <v>18</v>
      </c>
      <c r="I257" s="5">
        <v>24638</v>
      </c>
      <c r="J257" s="16">
        <v>81.750613842988912</v>
      </c>
      <c r="K257" s="10">
        <v>19.64445166003734</v>
      </c>
      <c r="L257" s="9">
        <v>18</v>
      </c>
    </row>
    <row r="258" spans="1:12">
      <c r="A258" s="1">
        <v>431575</v>
      </c>
      <c r="B258" s="2" t="s">
        <v>349</v>
      </c>
      <c r="C258" s="3" t="s">
        <v>5</v>
      </c>
      <c r="D258" s="3">
        <v>1</v>
      </c>
      <c r="E258" s="5">
        <v>522</v>
      </c>
      <c r="F258" s="16">
        <f t="shared" si="7"/>
        <v>0.05</v>
      </c>
      <c r="G258" s="5">
        <f t="shared" si="8"/>
        <v>26.1</v>
      </c>
      <c r="H258" s="9">
        <v>18</v>
      </c>
      <c r="I258" s="5">
        <v>3075</v>
      </c>
      <c r="J258" s="16">
        <v>83.673469387755105</v>
      </c>
      <c r="K258" s="10">
        <v>16.975609756097562</v>
      </c>
      <c r="L258" s="9">
        <v>18</v>
      </c>
    </row>
    <row r="259" spans="1:12">
      <c r="A259" s="1">
        <v>431580</v>
      </c>
      <c r="B259" s="2" t="s">
        <v>350</v>
      </c>
      <c r="C259" s="3" t="s">
        <v>5</v>
      </c>
      <c r="D259" s="3">
        <v>16</v>
      </c>
      <c r="E259" s="5">
        <v>1427</v>
      </c>
      <c r="F259" s="16">
        <f t="shared" si="7"/>
        <v>0.05</v>
      </c>
      <c r="G259" s="5">
        <f t="shared" si="8"/>
        <v>71.350000000000009</v>
      </c>
      <c r="H259" s="9">
        <v>18</v>
      </c>
      <c r="I259" s="5">
        <v>7334</v>
      </c>
      <c r="J259" s="16">
        <v>81.861814934702537</v>
      </c>
      <c r="K259" s="10">
        <v>19.457322061630762</v>
      </c>
      <c r="L259" s="9">
        <v>18</v>
      </c>
    </row>
    <row r="260" spans="1:12">
      <c r="A260" s="1">
        <v>431590</v>
      </c>
      <c r="B260" s="2" t="s">
        <v>351</v>
      </c>
      <c r="C260" s="3" t="s">
        <v>5</v>
      </c>
      <c r="D260" s="3">
        <v>2</v>
      </c>
      <c r="E260" s="5">
        <v>694</v>
      </c>
      <c r="F260" s="16">
        <f t="shared" si="7"/>
        <v>0.45</v>
      </c>
      <c r="G260" s="5">
        <f t="shared" si="8"/>
        <v>312.3</v>
      </c>
      <c r="H260" s="9">
        <v>23</v>
      </c>
      <c r="I260" s="5">
        <v>3917</v>
      </c>
      <c r="J260" s="16">
        <v>83.110545300233397</v>
      </c>
      <c r="K260" s="10">
        <v>17.717641051825375</v>
      </c>
      <c r="L260" s="9">
        <v>23</v>
      </c>
    </row>
    <row r="261" spans="1:12">
      <c r="A261" s="1">
        <v>431595</v>
      </c>
      <c r="B261" s="2" t="s">
        <v>352</v>
      </c>
      <c r="C261" s="3" t="s">
        <v>5</v>
      </c>
      <c r="D261" s="3">
        <v>12</v>
      </c>
      <c r="E261" s="5">
        <v>209</v>
      </c>
      <c r="F261" s="16">
        <f t="shared" si="7"/>
        <v>0.1</v>
      </c>
      <c r="G261" s="5">
        <f t="shared" si="8"/>
        <v>20.900000000000002</v>
      </c>
      <c r="H261" s="9">
        <v>20</v>
      </c>
      <c r="I261" s="5">
        <v>1667</v>
      </c>
      <c r="J261" s="16">
        <v>87.460650577124866</v>
      </c>
      <c r="K261" s="10">
        <v>12.537492501499701</v>
      </c>
      <c r="L261" s="9">
        <v>20</v>
      </c>
    </row>
    <row r="262" spans="1:12">
      <c r="A262" s="1">
        <v>431600</v>
      </c>
      <c r="B262" s="2" t="s">
        <v>353</v>
      </c>
      <c r="C262" s="3" t="s">
        <v>5</v>
      </c>
      <c r="D262" s="3">
        <v>1</v>
      </c>
      <c r="E262" s="5">
        <v>2665</v>
      </c>
      <c r="F262" s="16">
        <f t="shared" si="7"/>
        <v>0.05</v>
      </c>
      <c r="G262" s="5">
        <f t="shared" si="8"/>
        <v>133.25</v>
      </c>
      <c r="H262" s="9">
        <v>19</v>
      </c>
      <c r="I262" s="5">
        <v>13674</v>
      </c>
      <c r="J262" s="16">
        <v>81.855731816821304</v>
      </c>
      <c r="K262" s="10">
        <v>19.489542196869973</v>
      </c>
      <c r="L262" s="9">
        <v>19</v>
      </c>
    </row>
    <row r="263" spans="1:12">
      <c r="A263" s="1">
        <v>431610</v>
      </c>
      <c r="B263" s="2" t="s">
        <v>354</v>
      </c>
      <c r="C263" s="3" t="s">
        <v>5</v>
      </c>
      <c r="D263" s="3">
        <v>15</v>
      </c>
      <c r="E263" s="5">
        <v>1052</v>
      </c>
      <c r="F263" s="16">
        <f t="shared" si="7"/>
        <v>0.05</v>
      </c>
      <c r="G263" s="5">
        <f t="shared" si="8"/>
        <v>52.6</v>
      </c>
      <c r="H263" s="9">
        <v>18</v>
      </c>
      <c r="I263" s="5">
        <v>7083</v>
      </c>
      <c r="J263" s="16">
        <v>85.49185274592638</v>
      </c>
      <c r="K263" s="10">
        <v>14.852463645348015</v>
      </c>
      <c r="L263" s="9">
        <v>18</v>
      </c>
    </row>
    <row r="264" spans="1:12">
      <c r="A264" s="1">
        <v>431620</v>
      </c>
      <c r="B264" s="2" t="s">
        <v>355</v>
      </c>
      <c r="C264" s="3" t="s">
        <v>5</v>
      </c>
      <c r="D264" s="3">
        <v>15</v>
      </c>
      <c r="E264" s="5">
        <v>603</v>
      </c>
      <c r="F264" s="16">
        <f t="shared" si="7"/>
        <v>0.05</v>
      </c>
      <c r="G264" s="5">
        <f t="shared" si="8"/>
        <v>30.150000000000002</v>
      </c>
      <c r="H264" s="9">
        <v>19</v>
      </c>
      <c r="I264" s="5">
        <v>3574</v>
      </c>
      <c r="J264" s="16">
        <v>83.877024172729406</v>
      </c>
      <c r="K264" s="10">
        <v>16.871852266368215</v>
      </c>
      <c r="L264" s="9">
        <v>19</v>
      </c>
    </row>
    <row r="265" spans="1:12">
      <c r="A265" s="1">
        <v>431640</v>
      </c>
      <c r="B265" s="2" t="s">
        <v>357</v>
      </c>
      <c r="C265" s="3" t="s">
        <v>5</v>
      </c>
      <c r="D265" s="3">
        <v>10</v>
      </c>
      <c r="E265" s="5">
        <v>4785</v>
      </c>
      <c r="F265" s="16">
        <f t="shared" si="7"/>
        <v>0.05</v>
      </c>
      <c r="G265" s="5">
        <f t="shared" si="8"/>
        <v>239.25</v>
      </c>
      <c r="H265" s="9">
        <v>18</v>
      </c>
      <c r="I265" s="5">
        <v>25171</v>
      </c>
      <c r="J265" s="16">
        <v>82.231296961777204</v>
      </c>
      <c r="K265" s="10">
        <v>19.009971792936316</v>
      </c>
      <c r="L265" s="9">
        <v>18</v>
      </c>
    </row>
    <row r="266" spans="1:12">
      <c r="A266" s="1">
        <v>431642</v>
      </c>
      <c r="B266" s="2" t="s">
        <v>358</v>
      </c>
      <c r="C266" s="3" t="s">
        <v>5</v>
      </c>
      <c r="D266" s="3">
        <v>15</v>
      </c>
      <c r="E266" s="5">
        <v>271</v>
      </c>
      <c r="F266" s="16">
        <f t="shared" si="7"/>
        <v>0.05</v>
      </c>
      <c r="G266" s="5">
        <f t="shared" si="8"/>
        <v>13.55</v>
      </c>
      <c r="H266" s="9">
        <v>18</v>
      </c>
      <c r="I266" s="5">
        <v>1754</v>
      </c>
      <c r="J266" s="16">
        <v>84.857281083696179</v>
      </c>
      <c r="K266" s="10">
        <v>15.450399087799315</v>
      </c>
      <c r="L266" s="9">
        <v>18</v>
      </c>
    </row>
    <row r="267" spans="1:12">
      <c r="A267" s="1">
        <v>431643</v>
      </c>
      <c r="B267" s="2" t="s">
        <v>359</v>
      </c>
      <c r="C267" s="3" t="s">
        <v>5</v>
      </c>
      <c r="D267" s="3">
        <v>9</v>
      </c>
      <c r="E267" s="5">
        <v>287</v>
      </c>
      <c r="F267" s="16">
        <f t="shared" si="7"/>
        <v>0.1</v>
      </c>
      <c r="G267" s="5">
        <f t="shared" si="8"/>
        <v>28.700000000000003</v>
      </c>
      <c r="H267" s="9">
        <v>20</v>
      </c>
      <c r="I267" s="5">
        <v>1886</v>
      </c>
      <c r="J267" s="16">
        <v>85.146726862302486</v>
      </c>
      <c r="K267" s="10">
        <v>15.217391304347828</v>
      </c>
      <c r="L267" s="9">
        <v>20</v>
      </c>
    </row>
    <row r="268" spans="1:12">
      <c r="A268" s="1">
        <v>431650</v>
      </c>
      <c r="B268" s="2" t="s">
        <v>362</v>
      </c>
      <c r="C268" s="3" t="s">
        <v>5</v>
      </c>
      <c r="D268" s="3">
        <v>1</v>
      </c>
      <c r="E268" s="5">
        <v>1023</v>
      </c>
      <c r="F268" s="16">
        <f t="shared" si="7"/>
        <v>0.05</v>
      </c>
      <c r="G268" s="5">
        <f t="shared" si="8"/>
        <v>51.150000000000006</v>
      </c>
      <c r="H268" s="9">
        <v>18</v>
      </c>
      <c r="I268" s="5">
        <v>5150</v>
      </c>
      <c r="J268" s="16">
        <v>81.526040842171923</v>
      </c>
      <c r="K268" s="10">
        <v>19.864077669902912</v>
      </c>
      <c r="L268" s="9">
        <v>18</v>
      </c>
    </row>
    <row r="269" spans="1:12">
      <c r="A269" s="1">
        <v>431660</v>
      </c>
      <c r="B269" s="2" t="s">
        <v>363</v>
      </c>
      <c r="C269" s="3" t="s">
        <v>5</v>
      </c>
      <c r="D269" s="3">
        <v>6</v>
      </c>
      <c r="E269" s="5">
        <v>2399.0599999999995</v>
      </c>
      <c r="F269" s="16">
        <f t="shared" ref="F269:F332" si="9">VLOOKUP(L269,$F$3:$G$10,2,FALSE)</f>
        <v>0.7</v>
      </c>
      <c r="G269" s="5">
        <f t="shared" si="8"/>
        <v>1679.3419999999996</v>
      </c>
      <c r="H269" s="9">
        <v>25</v>
      </c>
      <c r="I269" s="5">
        <v>10637.94</v>
      </c>
      <c r="J269" s="16">
        <v>79.583601406448722</v>
      </c>
      <c r="K269" s="10">
        <v>22.551922646677827</v>
      </c>
      <c r="L269" s="9">
        <v>25</v>
      </c>
    </row>
    <row r="270" spans="1:12">
      <c r="A270" s="1">
        <v>431670</v>
      </c>
      <c r="B270" s="2" t="s">
        <v>364</v>
      </c>
      <c r="C270" s="3" t="s">
        <v>5</v>
      </c>
      <c r="D270" s="3">
        <v>9</v>
      </c>
      <c r="E270" s="5">
        <v>1081</v>
      </c>
      <c r="F270" s="16">
        <f t="shared" si="9"/>
        <v>0.05</v>
      </c>
      <c r="G270" s="5">
        <f t="shared" si="8"/>
        <v>54.050000000000004</v>
      </c>
      <c r="H270" s="9">
        <v>18</v>
      </c>
      <c r="I270" s="5">
        <v>5315</v>
      </c>
      <c r="J270" s="16">
        <v>82.072266831377391</v>
      </c>
      <c r="K270" s="10">
        <v>20.338664158043272</v>
      </c>
      <c r="L270" s="9">
        <v>18</v>
      </c>
    </row>
    <row r="271" spans="1:12">
      <c r="A271" s="1">
        <v>431675</v>
      </c>
      <c r="B271" s="2" t="s">
        <v>366</v>
      </c>
      <c r="C271" s="3" t="s">
        <v>5</v>
      </c>
      <c r="D271" s="3">
        <v>16</v>
      </c>
      <c r="E271" s="5">
        <v>864</v>
      </c>
      <c r="F271" s="16">
        <f t="shared" si="9"/>
        <v>0.05</v>
      </c>
      <c r="G271" s="5">
        <f t="shared" si="8"/>
        <v>43.2</v>
      </c>
      <c r="H271" s="9">
        <v>19</v>
      </c>
      <c r="I271" s="5">
        <v>4371</v>
      </c>
      <c r="J271" s="16">
        <v>81.533296026860654</v>
      </c>
      <c r="K271" s="10">
        <v>19.766643788606725</v>
      </c>
      <c r="L271" s="9">
        <v>19</v>
      </c>
    </row>
    <row r="272" spans="1:12">
      <c r="A272" s="1">
        <v>431680</v>
      </c>
      <c r="B272" s="2" t="s">
        <v>367</v>
      </c>
      <c r="C272" s="3" t="s">
        <v>5</v>
      </c>
      <c r="D272" s="3">
        <v>13</v>
      </c>
      <c r="E272" s="5">
        <v>15397</v>
      </c>
      <c r="F272" s="16">
        <f t="shared" si="9"/>
        <v>0.35</v>
      </c>
      <c r="G272" s="5">
        <f t="shared" si="8"/>
        <v>5388.95</v>
      </c>
      <c r="H272" s="9">
        <v>22</v>
      </c>
      <c r="I272" s="5">
        <v>86714</v>
      </c>
      <c r="J272" s="16">
        <v>83.214816947363374</v>
      </c>
      <c r="K272" s="10">
        <v>17.756071683926471</v>
      </c>
      <c r="L272" s="9">
        <v>22</v>
      </c>
    </row>
    <row r="273" spans="1:12">
      <c r="A273" s="1">
        <v>431697</v>
      </c>
      <c r="B273" s="2" t="s">
        <v>368</v>
      </c>
      <c r="C273" s="3" t="s">
        <v>5</v>
      </c>
      <c r="D273" s="3">
        <v>10</v>
      </c>
      <c r="E273" s="5">
        <v>326</v>
      </c>
      <c r="F273" s="16">
        <f t="shared" si="9"/>
        <v>0.05</v>
      </c>
      <c r="G273" s="5">
        <f t="shared" si="8"/>
        <v>16.3</v>
      </c>
      <c r="H273" s="9">
        <v>18</v>
      </c>
      <c r="I273" s="5">
        <v>1655</v>
      </c>
      <c r="J273" s="16">
        <v>81.567274519467716</v>
      </c>
      <c r="K273" s="10">
        <v>19.697885196374624</v>
      </c>
      <c r="L273" s="9">
        <v>18</v>
      </c>
    </row>
    <row r="274" spans="1:12">
      <c r="A274" s="1">
        <v>431690</v>
      </c>
      <c r="B274" s="2" t="s">
        <v>369</v>
      </c>
      <c r="C274" s="3" t="s">
        <v>5</v>
      </c>
      <c r="D274" s="3">
        <v>4</v>
      </c>
      <c r="E274" s="5">
        <v>22286</v>
      </c>
      <c r="F274" s="16">
        <f t="shared" si="9"/>
        <v>0.05</v>
      </c>
      <c r="G274" s="5">
        <f t="shared" si="8"/>
        <v>1114.3</v>
      </c>
      <c r="H274" s="9">
        <v>18</v>
      </c>
      <c r="I274" s="5">
        <v>195628</v>
      </c>
      <c r="J274" s="16">
        <v>88.539488572075129</v>
      </c>
      <c r="K274" s="10">
        <v>11.392029770789458</v>
      </c>
      <c r="L274" s="9">
        <v>18</v>
      </c>
    </row>
    <row r="275" spans="1:12">
      <c r="A275" s="1">
        <v>431695</v>
      </c>
      <c r="B275" s="2" t="s">
        <v>370</v>
      </c>
      <c r="C275" s="3" t="s">
        <v>5</v>
      </c>
      <c r="D275" s="3">
        <v>1</v>
      </c>
      <c r="E275" s="5">
        <v>812</v>
      </c>
      <c r="F275" s="16">
        <f t="shared" si="9"/>
        <v>0.05</v>
      </c>
      <c r="G275" s="5">
        <f t="shared" si="8"/>
        <v>40.6</v>
      </c>
      <c r="H275" s="9">
        <v>18</v>
      </c>
      <c r="I275" s="5">
        <v>4367</v>
      </c>
      <c r="J275" s="16">
        <v>82.505195541280941</v>
      </c>
      <c r="K275" s="10">
        <v>18.594000457980307</v>
      </c>
      <c r="L275" s="9">
        <v>18</v>
      </c>
    </row>
    <row r="276" spans="1:12">
      <c r="A276" s="1">
        <v>431720</v>
      </c>
      <c r="B276" s="2" t="s">
        <v>371</v>
      </c>
      <c r="C276" s="3" t="s">
        <v>5</v>
      </c>
      <c r="D276" s="3">
        <v>14</v>
      </c>
      <c r="E276" s="5">
        <v>9062</v>
      </c>
      <c r="F276" s="16">
        <f t="shared" si="9"/>
        <v>0.55000000000000004</v>
      </c>
      <c r="G276" s="5">
        <f t="shared" si="8"/>
        <v>4984.1000000000004</v>
      </c>
      <c r="H276" s="9">
        <v>24</v>
      </c>
      <c r="I276" s="5">
        <v>47956</v>
      </c>
      <c r="J276" s="16">
        <v>82.322243966079583</v>
      </c>
      <c r="K276" s="10">
        <v>18.896488447743764</v>
      </c>
      <c r="L276" s="9">
        <v>24</v>
      </c>
    </row>
    <row r="277" spans="1:12">
      <c r="A277" s="1">
        <v>431725</v>
      </c>
      <c r="B277" s="2" t="s">
        <v>372</v>
      </c>
      <c r="C277" s="3" t="s">
        <v>5</v>
      </c>
      <c r="D277" s="3">
        <v>5</v>
      </c>
      <c r="E277" s="5">
        <v>193</v>
      </c>
      <c r="F277" s="16">
        <f t="shared" si="9"/>
        <v>0.05</v>
      </c>
      <c r="G277" s="5">
        <f t="shared" si="8"/>
        <v>9.65</v>
      </c>
      <c r="H277" s="9">
        <v>18</v>
      </c>
      <c r="I277" s="5">
        <v>1273</v>
      </c>
      <c r="J277" s="16">
        <v>85.093582887700535</v>
      </c>
      <c r="K277" s="10">
        <v>15.161036920659859</v>
      </c>
      <c r="L277" s="9">
        <v>18</v>
      </c>
    </row>
    <row r="278" spans="1:12">
      <c r="A278" s="1">
        <v>431700</v>
      </c>
      <c r="B278" s="2" t="s">
        <v>374</v>
      </c>
      <c r="C278" s="3" t="s">
        <v>5</v>
      </c>
      <c r="D278" s="3">
        <v>3</v>
      </c>
      <c r="E278" s="5">
        <v>593</v>
      </c>
      <c r="F278" s="16">
        <f t="shared" si="9"/>
        <v>0.05</v>
      </c>
      <c r="G278" s="5">
        <f t="shared" si="8"/>
        <v>29.650000000000002</v>
      </c>
      <c r="H278" s="9">
        <v>18</v>
      </c>
      <c r="I278" s="5">
        <v>5828</v>
      </c>
      <c r="J278" s="16">
        <v>89.592621060722522</v>
      </c>
      <c r="K278" s="10">
        <v>10.175017158544955</v>
      </c>
      <c r="L278" s="9">
        <v>18</v>
      </c>
    </row>
    <row r="279" spans="1:12">
      <c r="A279" s="1">
        <v>431740</v>
      </c>
      <c r="B279" s="2" t="s">
        <v>376</v>
      </c>
      <c r="C279" s="3" t="s">
        <v>5</v>
      </c>
      <c r="D279" s="3">
        <v>4</v>
      </c>
      <c r="E279" s="5">
        <v>4137</v>
      </c>
      <c r="F279" s="16">
        <f t="shared" si="9"/>
        <v>0.55000000000000004</v>
      </c>
      <c r="G279" s="5">
        <f t="shared" si="8"/>
        <v>2275.3500000000004</v>
      </c>
      <c r="H279" s="9">
        <v>24</v>
      </c>
      <c r="I279" s="5">
        <v>34703</v>
      </c>
      <c r="J279" s="16">
        <v>88.069739112780425</v>
      </c>
      <c r="K279" s="10">
        <v>11.921159553929055</v>
      </c>
      <c r="L279" s="9">
        <v>24</v>
      </c>
    </row>
    <row r="280" spans="1:12">
      <c r="A280" s="1">
        <v>431750</v>
      </c>
      <c r="B280" s="2" t="s">
        <v>377</v>
      </c>
      <c r="C280" s="3" t="s">
        <v>5</v>
      </c>
      <c r="D280" s="3">
        <v>12</v>
      </c>
      <c r="E280" s="5">
        <v>8542.635000000002</v>
      </c>
      <c r="F280" s="16">
        <f t="shared" si="9"/>
        <v>0.1</v>
      </c>
      <c r="G280" s="5">
        <f t="shared" si="8"/>
        <v>854.26350000000025</v>
      </c>
      <c r="H280" s="9">
        <v>20</v>
      </c>
      <c r="I280" s="5">
        <v>50773.364999999998</v>
      </c>
      <c r="J280" s="16">
        <v>83.950669642857136</v>
      </c>
      <c r="K280" s="10">
        <v>16.825032179765913</v>
      </c>
      <c r="L280" s="9">
        <v>20</v>
      </c>
    </row>
    <row r="281" spans="1:12">
      <c r="A281" s="1">
        <v>431760</v>
      </c>
      <c r="B281" s="2" t="s">
        <v>378</v>
      </c>
      <c r="C281" s="3" t="s">
        <v>5</v>
      </c>
      <c r="D281" s="3">
        <v>18</v>
      </c>
      <c r="E281" s="5">
        <v>5169</v>
      </c>
      <c r="F281" s="16">
        <f t="shared" si="9"/>
        <v>0.05</v>
      </c>
      <c r="G281" s="5">
        <f t="shared" si="8"/>
        <v>258.45</v>
      </c>
      <c r="H281" s="9">
        <v>18</v>
      </c>
      <c r="I281" s="5">
        <v>31296</v>
      </c>
      <c r="J281" s="16">
        <v>92.21521598208497</v>
      </c>
      <c r="K281" s="10">
        <v>16.51648773006135</v>
      </c>
      <c r="L281" s="9">
        <v>18</v>
      </c>
    </row>
    <row r="282" spans="1:12">
      <c r="A282" s="1">
        <v>431770</v>
      </c>
      <c r="B282" s="2" t="s">
        <v>379</v>
      </c>
      <c r="C282" s="3" t="s">
        <v>5</v>
      </c>
      <c r="D282" s="3">
        <v>12</v>
      </c>
      <c r="E282" s="5">
        <v>976</v>
      </c>
      <c r="F282" s="16">
        <f t="shared" si="9"/>
        <v>0.05</v>
      </c>
      <c r="G282" s="5">
        <f t="shared" si="8"/>
        <v>48.800000000000004</v>
      </c>
      <c r="H282" s="9">
        <v>18</v>
      </c>
      <c r="I282" s="5">
        <v>6795</v>
      </c>
      <c r="J282" s="16">
        <v>85.914780629662417</v>
      </c>
      <c r="K282" s="10">
        <v>14.363502575423107</v>
      </c>
      <c r="L282" s="9">
        <v>18</v>
      </c>
    </row>
    <row r="283" spans="1:12">
      <c r="A283" s="1">
        <v>431755</v>
      </c>
      <c r="B283" s="2" t="s">
        <v>380</v>
      </c>
      <c r="C283" s="3" t="s">
        <v>5</v>
      </c>
      <c r="D283" s="3">
        <v>6</v>
      </c>
      <c r="E283" s="5">
        <v>300</v>
      </c>
      <c r="F283" s="16">
        <f t="shared" si="9"/>
        <v>0.05</v>
      </c>
      <c r="G283" s="5">
        <f t="shared" si="8"/>
        <v>15</v>
      </c>
      <c r="H283" s="9">
        <v>18</v>
      </c>
      <c r="I283" s="5">
        <v>1408</v>
      </c>
      <c r="J283" s="16">
        <v>80.457142857142856</v>
      </c>
      <c r="K283" s="10">
        <v>21.306818181818183</v>
      </c>
      <c r="L283" s="9">
        <v>18</v>
      </c>
    </row>
    <row r="284" spans="1:12">
      <c r="A284" s="1">
        <v>431775</v>
      </c>
      <c r="B284" s="2" t="s">
        <v>381</v>
      </c>
      <c r="C284" s="3" t="s">
        <v>5</v>
      </c>
      <c r="D284" s="3">
        <v>6</v>
      </c>
      <c r="E284" s="5">
        <v>256</v>
      </c>
      <c r="F284" s="16">
        <f t="shared" si="9"/>
        <v>0.25</v>
      </c>
      <c r="G284" s="5">
        <f t="shared" si="8"/>
        <v>64</v>
      </c>
      <c r="H284" s="9">
        <v>21</v>
      </c>
      <c r="I284" s="5">
        <v>1339</v>
      </c>
      <c r="J284" s="16">
        <v>81.79596823457544</v>
      </c>
      <c r="K284" s="10">
        <v>19.118745332337568</v>
      </c>
      <c r="L284" s="9">
        <v>21</v>
      </c>
    </row>
    <row r="285" spans="1:12">
      <c r="A285" s="1">
        <v>431780</v>
      </c>
      <c r="B285" s="2" t="s">
        <v>382</v>
      </c>
      <c r="C285" s="3" t="s">
        <v>5</v>
      </c>
      <c r="D285" s="3">
        <v>17</v>
      </c>
      <c r="E285" s="5">
        <v>1575</v>
      </c>
      <c r="F285" s="16">
        <f t="shared" si="9"/>
        <v>0.05</v>
      </c>
      <c r="G285" s="5">
        <f t="shared" si="8"/>
        <v>78.75</v>
      </c>
      <c r="H285" s="9">
        <v>19</v>
      </c>
      <c r="I285" s="5">
        <v>9169</v>
      </c>
      <c r="J285" s="16">
        <v>83.612985591829286</v>
      </c>
      <c r="K285" s="10">
        <v>17.177445741084089</v>
      </c>
      <c r="L285" s="9">
        <v>19</v>
      </c>
    </row>
    <row r="286" spans="1:12">
      <c r="A286" s="1">
        <v>431795</v>
      </c>
      <c r="B286" s="2" t="s">
        <v>384</v>
      </c>
      <c r="C286" s="3" t="s">
        <v>5</v>
      </c>
      <c r="D286" s="3">
        <v>6</v>
      </c>
      <c r="E286" s="5">
        <v>207</v>
      </c>
      <c r="F286" s="16">
        <f t="shared" si="9"/>
        <v>0.1</v>
      </c>
      <c r="G286" s="5">
        <f t="shared" ref="G286:G349" si="10">E286*F286</f>
        <v>20.700000000000003</v>
      </c>
      <c r="H286" s="9">
        <v>20</v>
      </c>
      <c r="I286" s="5">
        <v>1672</v>
      </c>
      <c r="J286" s="16">
        <v>87.585123101100052</v>
      </c>
      <c r="K286" s="10">
        <v>12.380382775119617</v>
      </c>
      <c r="L286" s="9">
        <v>20</v>
      </c>
    </row>
    <row r="287" spans="1:12">
      <c r="A287" s="1">
        <v>431810</v>
      </c>
      <c r="B287" s="2" t="s">
        <v>387</v>
      </c>
      <c r="C287" s="3" t="s">
        <v>5</v>
      </c>
      <c r="D287" s="3">
        <v>4</v>
      </c>
      <c r="E287" s="5">
        <v>2414</v>
      </c>
      <c r="F287" s="16">
        <f t="shared" si="9"/>
        <v>0.55000000000000004</v>
      </c>
      <c r="G287" s="5">
        <f t="shared" si="10"/>
        <v>1327.7</v>
      </c>
      <c r="H287" s="9">
        <v>24</v>
      </c>
      <c r="I287" s="5">
        <v>12078</v>
      </c>
      <c r="J287" s="16">
        <v>81.454005934718097</v>
      </c>
      <c r="K287" s="10">
        <v>19.98675277363802</v>
      </c>
      <c r="L287" s="9">
        <v>24</v>
      </c>
    </row>
    <row r="288" spans="1:12">
      <c r="A288" s="1">
        <v>431820</v>
      </c>
      <c r="B288" s="2" t="s">
        <v>388</v>
      </c>
      <c r="C288" s="3" t="s">
        <v>5</v>
      </c>
      <c r="D288" s="3">
        <v>1</v>
      </c>
      <c r="E288" s="5">
        <v>2945</v>
      </c>
      <c r="F288" s="16">
        <f t="shared" si="9"/>
        <v>0.05</v>
      </c>
      <c r="G288" s="5">
        <f t="shared" si="10"/>
        <v>147.25</v>
      </c>
      <c r="H288" s="9">
        <v>18</v>
      </c>
      <c r="I288" s="5">
        <v>12799</v>
      </c>
      <c r="J288" s="16">
        <v>79.270407531277101</v>
      </c>
      <c r="K288" s="10">
        <v>23.009610125791077</v>
      </c>
      <c r="L288" s="9">
        <v>18</v>
      </c>
    </row>
    <row r="289" spans="1:12">
      <c r="A289" s="1">
        <v>431830</v>
      </c>
      <c r="B289" s="2" t="s">
        <v>389</v>
      </c>
      <c r="C289" s="3" t="s">
        <v>5</v>
      </c>
      <c r="D289" s="3">
        <v>10</v>
      </c>
      <c r="E289" s="5">
        <v>7213</v>
      </c>
      <c r="F289" s="16">
        <f t="shared" si="9"/>
        <v>0.05</v>
      </c>
      <c r="G289" s="5">
        <f t="shared" si="10"/>
        <v>360.65000000000003</v>
      </c>
      <c r="H289" s="9">
        <v>18</v>
      </c>
      <c r="I289" s="5">
        <v>39579</v>
      </c>
      <c r="J289" s="16">
        <v>82.842849966510386</v>
      </c>
      <c r="K289" s="10">
        <v>18.224310871927031</v>
      </c>
      <c r="L289" s="9">
        <v>18</v>
      </c>
    </row>
    <row r="290" spans="1:12">
      <c r="A290" s="1">
        <v>431840</v>
      </c>
      <c r="B290" s="2" t="s">
        <v>390</v>
      </c>
      <c r="C290" s="3" t="s">
        <v>5</v>
      </c>
      <c r="D290" s="3">
        <v>1</v>
      </c>
      <c r="E290" s="5">
        <v>2990</v>
      </c>
      <c r="F290" s="16">
        <f t="shared" si="9"/>
        <v>0.05</v>
      </c>
      <c r="G290" s="5">
        <f t="shared" si="10"/>
        <v>149.5</v>
      </c>
      <c r="H290" s="9">
        <v>18</v>
      </c>
      <c r="I290" s="5">
        <v>15073</v>
      </c>
      <c r="J290" s="16">
        <v>81.577095848893222</v>
      </c>
      <c r="K290" s="10">
        <v>19.836794267896238</v>
      </c>
      <c r="L290" s="9">
        <v>18</v>
      </c>
    </row>
    <row r="291" spans="1:12">
      <c r="A291" s="1">
        <v>431842</v>
      </c>
      <c r="B291" s="2" t="s">
        <v>391</v>
      </c>
      <c r="C291" s="3" t="s">
        <v>5</v>
      </c>
      <c r="D291" s="3">
        <v>6</v>
      </c>
      <c r="E291" s="5">
        <v>616</v>
      </c>
      <c r="F291" s="16">
        <f t="shared" si="9"/>
        <v>0.05</v>
      </c>
      <c r="G291" s="5">
        <f t="shared" si="10"/>
        <v>30.8</v>
      </c>
      <c r="H291" s="9">
        <v>18</v>
      </c>
      <c r="I291" s="5">
        <v>3241</v>
      </c>
      <c r="J291" s="16">
        <v>82.112997213073228</v>
      </c>
      <c r="K291" s="10">
        <v>19.00647948164147</v>
      </c>
      <c r="L291" s="9">
        <v>18</v>
      </c>
    </row>
    <row r="292" spans="1:12">
      <c r="A292" s="1">
        <v>431843</v>
      </c>
      <c r="B292" s="2" t="s">
        <v>392</v>
      </c>
      <c r="C292" s="3" t="s">
        <v>5</v>
      </c>
      <c r="D292" s="3">
        <v>4</v>
      </c>
      <c r="E292" s="5">
        <v>206</v>
      </c>
      <c r="F292" s="16">
        <f t="shared" si="9"/>
        <v>0.1</v>
      </c>
      <c r="G292" s="5">
        <f t="shared" si="10"/>
        <v>20.6</v>
      </c>
      <c r="H292" s="9">
        <v>20</v>
      </c>
      <c r="I292" s="5">
        <v>1927</v>
      </c>
      <c r="J292" s="16">
        <v>89.089227924179383</v>
      </c>
      <c r="K292" s="10">
        <v>10.690192008303063</v>
      </c>
      <c r="L292" s="9">
        <v>20</v>
      </c>
    </row>
    <row r="293" spans="1:12">
      <c r="A293" s="1">
        <v>431844</v>
      </c>
      <c r="B293" s="2" t="s">
        <v>393</v>
      </c>
      <c r="C293" s="3" t="s">
        <v>5</v>
      </c>
      <c r="D293" s="3">
        <v>5</v>
      </c>
      <c r="E293" s="5">
        <v>421</v>
      </c>
      <c r="F293" s="16">
        <f t="shared" si="9"/>
        <v>0.45</v>
      </c>
      <c r="G293" s="5">
        <f t="shared" si="10"/>
        <v>189.45000000000002</v>
      </c>
      <c r="H293" s="9">
        <v>23</v>
      </c>
      <c r="I293" s="5">
        <v>1826</v>
      </c>
      <c r="J293" s="16">
        <v>79.150411790203719</v>
      </c>
      <c r="K293" s="10">
        <v>23.055859802847756</v>
      </c>
      <c r="L293" s="9">
        <v>23</v>
      </c>
    </row>
    <row r="294" spans="1:12">
      <c r="A294" s="1">
        <v>431845</v>
      </c>
      <c r="B294" s="2" t="s">
        <v>394</v>
      </c>
      <c r="C294" s="3" t="s">
        <v>5</v>
      </c>
      <c r="D294" s="3">
        <v>15</v>
      </c>
      <c r="E294" s="5">
        <v>285</v>
      </c>
      <c r="F294" s="16">
        <f t="shared" si="9"/>
        <v>0.1</v>
      </c>
      <c r="G294" s="5">
        <f t="shared" si="10"/>
        <v>28.5</v>
      </c>
      <c r="H294" s="9">
        <v>20</v>
      </c>
      <c r="I294" s="5">
        <v>1717</v>
      </c>
      <c r="J294" s="16">
        <v>84.001956947162427</v>
      </c>
      <c r="K294" s="10">
        <v>16.598718695398951</v>
      </c>
      <c r="L294" s="9">
        <v>20</v>
      </c>
    </row>
    <row r="295" spans="1:12">
      <c r="A295" s="1">
        <v>431846</v>
      </c>
      <c r="B295" s="2" t="s">
        <v>395</v>
      </c>
      <c r="C295" s="3" t="s">
        <v>5</v>
      </c>
      <c r="D295" s="3">
        <v>16</v>
      </c>
      <c r="E295" s="5">
        <v>250</v>
      </c>
      <c r="F295" s="16">
        <f t="shared" si="9"/>
        <v>0.05</v>
      </c>
      <c r="G295" s="5">
        <f t="shared" si="10"/>
        <v>12.5</v>
      </c>
      <c r="H295" s="9">
        <v>18</v>
      </c>
      <c r="I295" s="5">
        <v>1243</v>
      </c>
      <c r="J295" s="16">
        <v>81.294964028776988</v>
      </c>
      <c r="K295" s="10">
        <v>20.11263073209976</v>
      </c>
      <c r="L295" s="9">
        <v>18</v>
      </c>
    </row>
    <row r="296" spans="1:12">
      <c r="A296" s="1">
        <v>431848</v>
      </c>
      <c r="B296" s="2" t="s">
        <v>396</v>
      </c>
      <c r="C296" s="3" t="s">
        <v>5</v>
      </c>
      <c r="D296" s="3">
        <v>1</v>
      </c>
      <c r="E296" s="5">
        <v>605</v>
      </c>
      <c r="F296" s="16">
        <f t="shared" si="9"/>
        <v>0.05</v>
      </c>
      <c r="G296" s="5">
        <f t="shared" si="10"/>
        <v>30.25</v>
      </c>
      <c r="H296" s="9">
        <v>18</v>
      </c>
      <c r="I296" s="5">
        <v>3104</v>
      </c>
      <c r="J296" s="16">
        <v>81.834959135249136</v>
      </c>
      <c r="K296" s="10">
        <v>19.490979381443299</v>
      </c>
      <c r="L296" s="9">
        <v>18</v>
      </c>
    </row>
    <row r="297" spans="1:12">
      <c r="A297" s="1">
        <v>431849</v>
      </c>
      <c r="B297" s="2" t="s">
        <v>397</v>
      </c>
      <c r="C297" s="3" t="s">
        <v>5</v>
      </c>
      <c r="D297" s="3">
        <v>14</v>
      </c>
      <c r="E297" s="5">
        <v>178</v>
      </c>
      <c r="F297" s="16">
        <f t="shared" si="9"/>
        <v>0.05</v>
      </c>
      <c r="G297" s="5">
        <f t="shared" si="10"/>
        <v>8.9</v>
      </c>
      <c r="H297" s="9">
        <v>18</v>
      </c>
      <c r="I297" s="5">
        <v>1536</v>
      </c>
      <c r="J297" s="16">
        <v>88.073394495412856</v>
      </c>
      <c r="K297" s="10">
        <v>11.588541666666668</v>
      </c>
      <c r="L297" s="9">
        <v>18</v>
      </c>
    </row>
    <row r="298" spans="1:12">
      <c r="A298" s="1">
        <v>431850</v>
      </c>
      <c r="B298" s="2" t="s">
        <v>398</v>
      </c>
      <c r="C298" s="3" t="s">
        <v>5</v>
      </c>
      <c r="D298" s="3">
        <v>3</v>
      </c>
      <c r="E298" s="5">
        <v>3478</v>
      </c>
      <c r="F298" s="16">
        <f t="shared" si="9"/>
        <v>0.05</v>
      </c>
      <c r="G298" s="5">
        <f t="shared" si="10"/>
        <v>173.9</v>
      </c>
      <c r="H298" s="9">
        <v>18</v>
      </c>
      <c r="I298" s="5">
        <v>17672</v>
      </c>
      <c r="J298" s="16">
        <v>81.701340730466939</v>
      </c>
      <c r="K298" s="10">
        <v>19.680851063829788</v>
      </c>
      <c r="L298" s="9">
        <v>18</v>
      </c>
    </row>
    <row r="299" spans="1:12">
      <c r="A299" s="1">
        <v>431860</v>
      </c>
      <c r="B299" s="2" t="s">
        <v>399</v>
      </c>
      <c r="C299" s="3" t="s">
        <v>5</v>
      </c>
      <c r="D299" s="3">
        <v>6</v>
      </c>
      <c r="E299" s="5">
        <v>864.76000000000022</v>
      </c>
      <c r="F299" s="16">
        <f t="shared" si="9"/>
        <v>0.05</v>
      </c>
      <c r="G299" s="5">
        <f t="shared" si="10"/>
        <v>43.238000000000014</v>
      </c>
      <c r="H299" s="9">
        <v>18</v>
      </c>
      <c r="I299" s="5">
        <v>4707.24</v>
      </c>
      <c r="J299" s="16">
        <v>82.612144612144618</v>
      </c>
      <c r="K299" s="10">
        <v>18.370850009772184</v>
      </c>
      <c r="L299" s="9">
        <v>18</v>
      </c>
    </row>
    <row r="300" spans="1:12">
      <c r="A300" s="1">
        <v>431861</v>
      </c>
      <c r="B300" s="2" t="s">
        <v>400</v>
      </c>
      <c r="C300" s="3" t="s">
        <v>5</v>
      </c>
      <c r="D300" s="3">
        <v>1</v>
      </c>
      <c r="E300" s="5">
        <v>222</v>
      </c>
      <c r="F300" s="16">
        <f t="shared" si="9"/>
        <v>0.05</v>
      </c>
      <c r="G300" s="5">
        <f t="shared" si="10"/>
        <v>11.100000000000001</v>
      </c>
      <c r="H300" s="9">
        <v>18</v>
      </c>
      <c r="I300" s="5">
        <v>1723</v>
      </c>
      <c r="J300" s="16">
        <v>86.976274608783442</v>
      </c>
      <c r="K300" s="10">
        <v>12.884503772489845</v>
      </c>
      <c r="L300" s="9">
        <v>18</v>
      </c>
    </row>
    <row r="301" spans="1:12">
      <c r="A301" s="1">
        <v>431862</v>
      </c>
      <c r="B301" s="2" t="s">
        <v>401</v>
      </c>
      <c r="C301" s="3" t="s">
        <v>5</v>
      </c>
      <c r="D301" s="3">
        <v>5</v>
      </c>
      <c r="E301" s="5">
        <v>399</v>
      </c>
      <c r="F301" s="16">
        <f t="shared" si="9"/>
        <v>0.1</v>
      </c>
      <c r="G301" s="5">
        <f t="shared" si="10"/>
        <v>39.900000000000006</v>
      </c>
      <c r="H301" s="9">
        <v>20</v>
      </c>
      <c r="I301" s="5">
        <v>2227</v>
      </c>
      <c r="J301" s="16">
        <v>82.911392405063282</v>
      </c>
      <c r="K301" s="10">
        <v>17.916479568926807</v>
      </c>
      <c r="L301" s="9">
        <v>20</v>
      </c>
    </row>
    <row r="302" spans="1:12">
      <c r="A302" s="1">
        <v>431870</v>
      </c>
      <c r="B302" s="2" t="s">
        <v>402</v>
      </c>
      <c r="C302" s="3" t="s">
        <v>5</v>
      </c>
      <c r="D302" s="3">
        <v>1</v>
      </c>
      <c r="E302" s="5">
        <v>32304</v>
      </c>
      <c r="F302" s="16">
        <f t="shared" si="9"/>
        <v>0.05</v>
      </c>
      <c r="G302" s="5">
        <f t="shared" si="10"/>
        <v>1615.2</v>
      </c>
      <c r="H302" s="9">
        <v>18</v>
      </c>
      <c r="I302" s="5">
        <v>143616</v>
      </c>
      <c r="J302" s="16">
        <v>79.645958806109206</v>
      </c>
      <c r="K302" s="10">
        <v>22.493315508021393</v>
      </c>
      <c r="L302" s="9">
        <v>18</v>
      </c>
    </row>
    <row r="303" spans="1:12">
      <c r="A303" s="1">
        <v>431880</v>
      </c>
      <c r="B303" s="2" t="s">
        <v>403</v>
      </c>
      <c r="C303" s="3" t="s">
        <v>5</v>
      </c>
      <c r="D303" s="3">
        <v>3</v>
      </c>
      <c r="E303" s="5">
        <v>4854</v>
      </c>
      <c r="F303" s="16">
        <f t="shared" si="9"/>
        <v>0.25</v>
      </c>
      <c r="G303" s="5">
        <f t="shared" si="10"/>
        <v>1213.5</v>
      </c>
      <c r="H303" s="9">
        <v>21</v>
      </c>
      <c r="I303" s="5">
        <v>29473</v>
      </c>
      <c r="J303" s="16">
        <v>84.225416511873803</v>
      </c>
      <c r="K303" s="10">
        <v>16.4693108947172</v>
      </c>
      <c r="L303" s="9">
        <v>21</v>
      </c>
    </row>
    <row r="304" spans="1:12">
      <c r="A304" s="1">
        <v>431890</v>
      </c>
      <c r="B304" s="2" t="s">
        <v>404</v>
      </c>
      <c r="C304" s="3" t="s">
        <v>5</v>
      </c>
      <c r="D304" s="3">
        <v>12</v>
      </c>
      <c r="E304" s="5">
        <v>3440</v>
      </c>
      <c r="F304" s="16">
        <f t="shared" si="9"/>
        <v>0.45</v>
      </c>
      <c r="G304" s="5">
        <f t="shared" si="10"/>
        <v>1548</v>
      </c>
      <c r="H304" s="9">
        <v>23</v>
      </c>
      <c r="I304" s="5">
        <v>22409</v>
      </c>
      <c r="J304" s="16">
        <v>85.130874140485503</v>
      </c>
      <c r="K304" s="10">
        <v>15.350975054665536</v>
      </c>
      <c r="L304" s="9">
        <v>23</v>
      </c>
    </row>
    <row r="305" spans="1:12">
      <c r="A305" s="1">
        <v>431900</v>
      </c>
      <c r="B305" s="2" t="s">
        <v>405</v>
      </c>
      <c r="C305" s="3" t="s">
        <v>5</v>
      </c>
      <c r="D305" s="3">
        <v>5</v>
      </c>
      <c r="E305" s="5">
        <v>3216</v>
      </c>
      <c r="F305" s="16">
        <f t="shared" si="9"/>
        <v>0.45</v>
      </c>
      <c r="G305" s="5">
        <f t="shared" si="10"/>
        <v>1447.2</v>
      </c>
      <c r="H305" s="9">
        <v>23</v>
      </c>
      <c r="I305" s="5">
        <v>13736</v>
      </c>
      <c r="J305" s="16">
        <v>78.987924094307076</v>
      </c>
      <c r="K305" s="10">
        <v>23.412929528246941</v>
      </c>
      <c r="L305" s="9">
        <v>23</v>
      </c>
    </row>
    <row r="306" spans="1:12">
      <c r="A306" s="1">
        <v>431910</v>
      </c>
      <c r="B306" s="2" t="s">
        <v>406</v>
      </c>
      <c r="C306" s="3" t="s">
        <v>5</v>
      </c>
      <c r="D306" s="3">
        <v>17</v>
      </c>
      <c r="E306" s="5">
        <v>568</v>
      </c>
      <c r="F306" s="16">
        <f t="shared" si="9"/>
        <v>0.1</v>
      </c>
      <c r="G306" s="5">
        <f t="shared" si="10"/>
        <v>56.800000000000004</v>
      </c>
      <c r="H306" s="9">
        <v>20</v>
      </c>
      <c r="I306" s="5">
        <v>3863</v>
      </c>
      <c r="J306" s="16">
        <v>85.673098247948545</v>
      </c>
      <c r="K306" s="10">
        <v>14.70359823971007</v>
      </c>
      <c r="L306" s="9">
        <v>20</v>
      </c>
    </row>
    <row r="307" spans="1:12">
      <c r="A307" s="1">
        <v>431912</v>
      </c>
      <c r="B307" s="2" t="s">
        <v>407</v>
      </c>
      <c r="C307" s="3" t="s">
        <v>5</v>
      </c>
      <c r="D307" s="3">
        <v>4</v>
      </c>
      <c r="E307" s="5">
        <v>294</v>
      </c>
      <c r="F307" s="16">
        <f t="shared" si="9"/>
        <v>0.05</v>
      </c>
      <c r="G307" s="5">
        <f t="shared" si="10"/>
        <v>14.700000000000001</v>
      </c>
      <c r="H307" s="9">
        <v>18</v>
      </c>
      <c r="I307" s="5">
        <v>2287</v>
      </c>
      <c r="J307" s="16">
        <v>86.991251426397881</v>
      </c>
      <c r="K307" s="10">
        <v>12.855268911237431</v>
      </c>
      <c r="L307" s="9">
        <v>18</v>
      </c>
    </row>
    <row r="308" spans="1:12">
      <c r="A308" s="1">
        <v>431915</v>
      </c>
      <c r="B308" s="2" t="s">
        <v>408</v>
      </c>
      <c r="C308" s="3" t="s">
        <v>5</v>
      </c>
      <c r="D308" s="3">
        <v>12</v>
      </c>
      <c r="E308" s="5">
        <v>1054</v>
      </c>
      <c r="F308" s="16">
        <f t="shared" si="9"/>
        <v>0.35</v>
      </c>
      <c r="G308" s="5">
        <f t="shared" si="10"/>
        <v>368.9</v>
      </c>
      <c r="H308" s="9">
        <v>22</v>
      </c>
      <c r="I308" s="5">
        <v>4887</v>
      </c>
      <c r="J308" s="16">
        <v>80.233130848793294</v>
      </c>
      <c r="K308" s="10">
        <v>21.567423777368528</v>
      </c>
      <c r="L308" s="9">
        <v>22</v>
      </c>
    </row>
    <row r="309" spans="1:12">
      <c r="A309" s="1">
        <v>431930</v>
      </c>
      <c r="B309" s="2" t="s">
        <v>410</v>
      </c>
      <c r="C309" s="3" t="s">
        <v>5</v>
      </c>
      <c r="D309" s="3">
        <v>14</v>
      </c>
      <c r="E309" s="5">
        <v>789</v>
      </c>
      <c r="F309" s="16">
        <f t="shared" si="9"/>
        <v>0.05</v>
      </c>
      <c r="G309" s="5">
        <f t="shared" si="10"/>
        <v>39.450000000000003</v>
      </c>
      <c r="H309" s="9">
        <v>18</v>
      </c>
      <c r="I309" s="5">
        <v>3902</v>
      </c>
      <c r="J309" s="16">
        <v>81.207075962539022</v>
      </c>
      <c r="K309" s="10">
        <v>20.220399794976935</v>
      </c>
      <c r="L309" s="9">
        <v>18</v>
      </c>
    </row>
    <row r="310" spans="1:12">
      <c r="A310" s="1">
        <v>431935</v>
      </c>
      <c r="B310" s="2" t="s">
        <v>411</v>
      </c>
      <c r="C310" s="3" t="s">
        <v>5</v>
      </c>
      <c r="D310" s="3">
        <v>1</v>
      </c>
      <c r="E310" s="5">
        <v>474</v>
      </c>
      <c r="F310" s="16">
        <f t="shared" si="9"/>
        <v>0.1</v>
      </c>
      <c r="G310" s="5">
        <f t="shared" si="10"/>
        <v>47.400000000000006</v>
      </c>
      <c r="H310" s="9">
        <v>20</v>
      </c>
      <c r="I310" s="5">
        <v>2501</v>
      </c>
      <c r="J310" s="16">
        <v>82.242683327852689</v>
      </c>
      <c r="K310" s="10">
        <v>18.952419032387045</v>
      </c>
      <c r="L310" s="9">
        <v>20</v>
      </c>
    </row>
    <row r="311" spans="1:12">
      <c r="A311" s="1">
        <v>431936</v>
      </c>
      <c r="B311" s="2" t="s">
        <v>412</v>
      </c>
      <c r="C311" s="3" t="s">
        <v>5</v>
      </c>
      <c r="D311" s="3">
        <v>15</v>
      </c>
      <c r="E311" s="5">
        <v>186</v>
      </c>
      <c r="F311" s="16">
        <f t="shared" si="9"/>
        <v>0.05</v>
      </c>
      <c r="G311" s="5">
        <f t="shared" si="10"/>
        <v>9.3000000000000007</v>
      </c>
      <c r="H311" s="9">
        <v>18</v>
      </c>
      <c r="I311" s="5">
        <v>1365</v>
      </c>
      <c r="J311" s="16">
        <v>86.337760910815945</v>
      </c>
      <c r="K311" s="10">
        <v>13.626373626373626</v>
      </c>
      <c r="L311" s="9">
        <v>18</v>
      </c>
    </row>
    <row r="312" spans="1:12">
      <c r="A312" s="1">
        <v>431940</v>
      </c>
      <c r="B312" s="2" t="s">
        <v>414</v>
      </c>
      <c r="C312" s="3" t="s">
        <v>5</v>
      </c>
      <c r="D312" s="3">
        <v>4</v>
      </c>
      <c r="E312" s="5">
        <v>2039</v>
      </c>
      <c r="F312" s="16">
        <f t="shared" si="9"/>
        <v>0.35</v>
      </c>
      <c r="G312" s="5">
        <f t="shared" si="10"/>
        <v>713.65</v>
      </c>
      <c r="H312" s="9">
        <v>22</v>
      </c>
      <c r="I312" s="5">
        <v>10816</v>
      </c>
      <c r="J312" s="16">
        <v>82.332343761893895</v>
      </c>
      <c r="K312" s="10">
        <v>18.851701183431953</v>
      </c>
      <c r="L312" s="9">
        <v>22</v>
      </c>
    </row>
    <row r="313" spans="1:12">
      <c r="A313" s="1">
        <v>431950</v>
      </c>
      <c r="B313" s="2" t="s">
        <v>415</v>
      </c>
      <c r="C313" s="3" t="s">
        <v>5</v>
      </c>
      <c r="D313" s="3">
        <v>1</v>
      </c>
      <c r="E313" s="5">
        <v>3118</v>
      </c>
      <c r="F313" s="16">
        <f t="shared" si="9"/>
        <v>0.05</v>
      </c>
      <c r="G313" s="5">
        <f t="shared" si="10"/>
        <v>155.9</v>
      </c>
      <c r="H313" s="9">
        <v>18</v>
      </c>
      <c r="I313" s="5">
        <v>16373</v>
      </c>
      <c r="J313" s="16">
        <v>82.20615554551388</v>
      </c>
      <c r="K313" s="10">
        <v>19.043547303487447</v>
      </c>
      <c r="L313" s="9">
        <v>18</v>
      </c>
    </row>
    <row r="314" spans="1:12">
      <c r="A314" s="1">
        <v>431960</v>
      </c>
      <c r="B314" s="2" t="s">
        <v>416</v>
      </c>
      <c r="C314" s="3" t="s">
        <v>5</v>
      </c>
      <c r="D314" s="3">
        <v>4</v>
      </c>
      <c r="E314" s="5">
        <v>2591</v>
      </c>
      <c r="F314" s="16">
        <f t="shared" si="9"/>
        <v>0.05</v>
      </c>
      <c r="G314" s="5">
        <f t="shared" si="10"/>
        <v>129.55000000000001</v>
      </c>
      <c r="H314" s="9">
        <v>18</v>
      </c>
      <c r="I314" s="5">
        <v>16038</v>
      </c>
      <c r="J314" s="16">
        <v>84.48611915924775</v>
      </c>
      <c r="K314" s="10">
        <v>16.155380970195786</v>
      </c>
      <c r="L314" s="9">
        <v>18</v>
      </c>
    </row>
    <row r="315" spans="1:12">
      <c r="A315" s="1">
        <v>431970</v>
      </c>
      <c r="B315" s="2" t="s">
        <v>417</v>
      </c>
      <c r="C315" s="3" t="s">
        <v>5</v>
      </c>
      <c r="D315" s="3">
        <v>11</v>
      </c>
      <c r="E315" s="5">
        <v>275.83335698223163</v>
      </c>
      <c r="F315" s="16">
        <f t="shared" si="9"/>
        <v>0.05</v>
      </c>
      <c r="G315" s="5">
        <f t="shared" si="10"/>
        <v>13.791667849111583</v>
      </c>
      <c r="H315" s="9">
        <v>18</v>
      </c>
      <c r="I315" s="5">
        <v>2474.1666430177684</v>
      </c>
      <c r="J315" s="16">
        <v>88.616283775708041</v>
      </c>
      <c r="K315" s="10">
        <v>11.14853592261654</v>
      </c>
      <c r="L315" s="9">
        <v>18</v>
      </c>
    </row>
    <row r="316" spans="1:12">
      <c r="A316" s="1">
        <v>431971</v>
      </c>
      <c r="B316" s="2" t="s">
        <v>418</v>
      </c>
      <c r="C316" s="3" t="s">
        <v>5</v>
      </c>
      <c r="D316" s="3">
        <v>16</v>
      </c>
      <c r="E316" s="5">
        <v>259</v>
      </c>
      <c r="F316" s="16">
        <f t="shared" si="9"/>
        <v>0.45</v>
      </c>
      <c r="G316" s="5">
        <f t="shared" si="10"/>
        <v>116.55</v>
      </c>
      <c r="H316" s="9">
        <v>23</v>
      </c>
      <c r="I316" s="5">
        <v>1618</v>
      </c>
      <c r="J316" s="16">
        <v>84.314747264200108</v>
      </c>
      <c r="K316" s="10">
        <v>16.00741656365884</v>
      </c>
      <c r="L316" s="9">
        <v>23</v>
      </c>
    </row>
    <row r="317" spans="1:12">
      <c r="A317" s="1">
        <v>431980</v>
      </c>
      <c r="B317" s="2" t="s">
        <v>421</v>
      </c>
      <c r="C317" s="3" t="s">
        <v>5</v>
      </c>
      <c r="D317" s="3">
        <v>4</v>
      </c>
      <c r="E317" s="5">
        <v>1138</v>
      </c>
      <c r="F317" s="16">
        <f t="shared" si="9"/>
        <v>0.1</v>
      </c>
      <c r="G317" s="5">
        <f t="shared" si="10"/>
        <v>113.80000000000001</v>
      </c>
      <c r="H317" s="9">
        <v>20</v>
      </c>
      <c r="I317" s="5">
        <v>5651</v>
      </c>
      <c r="J317" s="16">
        <v>81.367890568754504</v>
      </c>
      <c r="K317" s="10">
        <v>20.138028667492481</v>
      </c>
      <c r="L317" s="9">
        <v>20</v>
      </c>
    </row>
    <row r="318" spans="1:12">
      <c r="A318" s="1">
        <v>431990</v>
      </c>
      <c r="B318" s="2" t="s">
        <v>422</v>
      </c>
      <c r="C318" s="3" t="s">
        <v>5</v>
      </c>
      <c r="D318" s="3">
        <v>1</v>
      </c>
      <c r="E318" s="5">
        <v>12399</v>
      </c>
      <c r="F318" s="16">
        <f t="shared" si="9"/>
        <v>0.05</v>
      </c>
      <c r="G318" s="5">
        <f t="shared" si="10"/>
        <v>619.95000000000005</v>
      </c>
      <c r="H318" s="9">
        <v>19</v>
      </c>
      <c r="I318" s="5">
        <v>47275</v>
      </c>
      <c r="J318" s="16">
        <v>77.037773359840955</v>
      </c>
      <c r="K318" s="10">
        <v>26.227392913802223</v>
      </c>
      <c r="L318" s="9">
        <v>19</v>
      </c>
    </row>
    <row r="319" spans="1:12">
      <c r="A319" s="1">
        <v>432000</v>
      </c>
      <c r="B319" s="2" t="s">
        <v>423</v>
      </c>
      <c r="C319" s="3" t="s">
        <v>5</v>
      </c>
      <c r="D319" s="3">
        <v>1</v>
      </c>
      <c r="E319" s="5">
        <v>20087</v>
      </c>
      <c r="F319" s="16">
        <f t="shared" si="9"/>
        <v>0.05</v>
      </c>
      <c r="G319" s="5">
        <f t="shared" si="10"/>
        <v>1004.35</v>
      </c>
      <c r="H319" s="9">
        <v>18</v>
      </c>
      <c r="I319" s="5">
        <v>83729</v>
      </c>
      <c r="J319" s="16">
        <v>78.580411442300473</v>
      </c>
      <c r="K319" s="10">
        <v>23.990493138578032</v>
      </c>
      <c r="L319" s="9">
        <v>18</v>
      </c>
    </row>
    <row r="320" spans="1:12">
      <c r="A320" s="1">
        <v>432010</v>
      </c>
      <c r="B320" s="2" t="s">
        <v>424</v>
      </c>
      <c r="C320" s="3" t="s">
        <v>5</v>
      </c>
      <c r="D320" s="3">
        <v>15</v>
      </c>
      <c r="E320" s="5">
        <v>2903</v>
      </c>
      <c r="F320" s="16">
        <f t="shared" si="9"/>
        <v>0.05</v>
      </c>
      <c r="G320" s="5">
        <f t="shared" si="10"/>
        <v>145.15</v>
      </c>
      <c r="H320" s="9">
        <v>18</v>
      </c>
      <c r="I320" s="5">
        <v>15894</v>
      </c>
      <c r="J320" s="16">
        <v>82.811441671442708</v>
      </c>
      <c r="K320" s="10">
        <v>18.264753995218321</v>
      </c>
      <c r="L320" s="9">
        <v>18</v>
      </c>
    </row>
    <row r="321" spans="1:12">
      <c r="A321" s="1">
        <v>432020</v>
      </c>
      <c r="B321" s="2" t="s">
        <v>425</v>
      </c>
      <c r="C321" s="3" t="s">
        <v>5</v>
      </c>
      <c r="D321" s="3">
        <v>2</v>
      </c>
      <c r="E321" s="5">
        <v>1313</v>
      </c>
      <c r="F321" s="16">
        <f t="shared" si="9"/>
        <v>0.05</v>
      </c>
      <c r="G321" s="5">
        <f t="shared" si="10"/>
        <v>65.650000000000006</v>
      </c>
      <c r="H321" s="9">
        <v>19</v>
      </c>
      <c r="I321" s="5">
        <v>6952</v>
      </c>
      <c r="J321" s="16">
        <v>82.320899940793367</v>
      </c>
      <c r="K321" s="10">
        <v>18.886651323360184</v>
      </c>
      <c r="L321" s="9">
        <v>19</v>
      </c>
    </row>
    <row r="322" spans="1:12">
      <c r="A322" s="1">
        <v>432023</v>
      </c>
      <c r="B322" s="2" t="s">
        <v>426</v>
      </c>
      <c r="C322" s="3" t="s">
        <v>5</v>
      </c>
      <c r="D322" s="3">
        <v>17</v>
      </c>
      <c r="E322" s="5">
        <v>381</v>
      </c>
      <c r="F322" s="16">
        <f t="shared" si="9"/>
        <v>0.05</v>
      </c>
      <c r="G322" s="5">
        <f t="shared" si="10"/>
        <v>19.05</v>
      </c>
      <c r="H322" s="9">
        <v>19</v>
      </c>
      <c r="I322" s="5">
        <v>1870</v>
      </c>
      <c r="J322" s="16">
        <v>81.127982646420833</v>
      </c>
      <c r="K322" s="10">
        <v>20.37433155080214</v>
      </c>
      <c r="L322" s="9">
        <v>19</v>
      </c>
    </row>
    <row r="323" spans="1:12">
      <c r="A323" s="1">
        <v>432030</v>
      </c>
      <c r="B323" s="2" t="s">
        <v>428</v>
      </c>
      <c r="C323" s="3" t="s">
        <v>5</v>
      </c>
      <c r="D323" s="3">
        <v>9</v>
      </c>
      <c r="E323" s="5">
        <v>653</v>
      </c>
      <c r="F323" s="16">
        <f t="shared" si="9"/>
        <v>0.05</v>
      </c>
      <c r="G323" s="5">
        <f t="shared" si="10"/>
        <v>32.65</v>
      </c>
      <c r="H323" s="9">
        <v>18</v>
      </c>
      <c r="I323" s="5">
        <v>3451</v>
      </c>
      <c r="J323" s="16">
        <v>82.166666666666671</v>
      </c>
      <c r="K323" s="10">
        <v>18.92205157925239</v>
      </c>
      <c r="L323" s="9">
        <v>18</v>
      </c>
    </row>
    <row r="324" spans="1:12">
      <c r="A324" s="1">
        <v>432032</v>
      </c>
      <c r="B324" s="2" t="s">
        <v>429</v>
      </c>
      <c r="C324" s="3" t="s">
        <v>5</v>
      </c>
      <c r="D324" s="3">
        <v>14</v>
      </c>
      <c r="E324" s="5">
        <v>400</v>
      </c>
      <c r="F324" s="16">
        <f t="shared" si="9"/>
        <v>0.05</v>
      </c>
      <c r="G324" s="5">
        <f t="shared" si="10"/>
        <v>20</v>
      </c>
      <c r="H324" s="9">
        <v>18</v>
      </c>
      <c r="I324" s="5">
        <v>1806</v>
      </c>
      <c r="J324" s="16">
        <v>79.699911738746692</v>
      </c>
      <c r="K324" s="10">
        <v>22.148394241417495</v>
      </c>
      <c r="L324" s="9">
        <v>18</v>
      </c>
    </row>
    <row r="325" spans="1:12">
      <c r="A325" s="1">
        <v>432035</v>
      </c>
      <c r="B325" s="2" t="s">
        <v>430</v>
      </c>
      <c r="C325" s="3" t="s">
        <v>5</v>
      </c>
      <c r="D325" s="3">
        <v>1</v>
      </c>
      <c r="E325" s="5">
        <v>536</v>
      </c>
      <c r="F325" s="16">
        <f t="shared" si="9"/>
        <v>0.05</v>
      </c>
      <c r="G325" s="5">
        <f t="shared" si="10"/>
        <v>26.8</v>
      </c>
      <c r="H325" s="9">
        <v>18</v>
      </c>
      <c r="I325" s="5">
        <v>3797</v>
      </c>
      <c r="J325" s="16">
        <v>86.080253910677854</v>
      </c>
      <c r="K325" s="10">
        <v>14.116407690281802</v>
      </c>
      <c r="L325" s="9">
        <v>18</v>
      </c>
    </row>
    <row r="326" spans="1:12">
      <c r="A326" s="1">
        <v>432040</v>
      </c>
      <c r="B326" s="2" t="s">
        <v>431</v>
      </c>
      <c r="C326" s="3" t="s">
        <v>5</v>
      </c>
      <c r="D326" s="3">
        <v>6</v>
      </c>
      <c r="E326" s="5">
        <v>2603.5400000000009</v>
      </c>
      <c r="F326" s="16">
        <f t="shared" si="9"/>
        <v>0.1</v>
      </c>
      <c r="G326" s="5">
        <f t="shared" si="10"/>
        <v>260.3540000000001</v>
      </c>
      <c r="H326" s="9">
        <v>20</v>
      </c>
      <c r="I326" s="5">
        <v>10741.46</v>
      </c>
      <c r="J326" s="16">
        <v>78.376213060926659</v>
      </c>
      <c r="K326" s="10">
        <v>24.238232046667783</v>
      </c>
      <c r="L326" s="9">
        <v>20</v>
      </c>
    </row>
    <row r="327" spans="1:12">
      <c r="A327" s="1">
        <v>432050</v>
      </c>
      <c r="B327" s="2" t="s">
        <v>433</v>
      </c>
      <c r="C327" s="3" t="s">
        <v>5</v>
      </c>
      <c r="D327" s="3">
        <v>6</v>
      </c>
      <c r="E327" s="5">
        <v>387.07999999999993</v>
      </c>
      <c r="F327" s="16">
        <f t="shared" si="9"/>
        <v>0.25</v>
      </c>
      <c r="G327" s="5">
        <f t="shared" si="10"/>
        <v>96.769999999999982</v>
      </c>
      <c r="H327" s="9">
        <v>21</v>
      </c>
      <c r="I327" s="5">
        <v>4025.92</v>
      </c>
      <c r="J327" s="16">
        <v>90.004918399284591</v>
      </c>
      <c r="K327" s="10">
        <v>9.6146967649630373</v>
      </c>
      <c r="L327" s="9">
        <v>21</v>
      </c>
    </row>
    <row r="328" spans="1:12">
      <c r="A328" s="1">
        <v>432055</v>
      </c>
      <c r="B328" s="2" t="s">
        <v>434</v>
      </c>
      <c r="C328" s="3" t="s">
        <v>5</v>
      </c>
      <c r="D328" s="3">
        <v>1</v>
      </c>
      <c r="E328" s="5">
        <v>883</v>
      </c>
      <c r="F328" s="16">
        <f t="shared" si="9"/>
        <v>0.25</v>
      </c>
      <c r="G328" s="5">
        <f t="shared" si="10"/>
        <v>220.75</v>
      </c>
      <c r="H328" s="9">
        <v>21</v>
      </c>
      <c r="I328" s="5">
        <v>4077</v>
      </c>
      <c r="J328" s="16">
        <v>80.16122689736531</v>
      </c>
      <c r="K328" s="10">
        <v>21.658081922982586</v>
      </c>
      <c r="L328" s="9">
        <v>21</v>
      </c>
    </row>
    <row r="329" spans="1:12">
      <c r="A329" s="1">
        <v>432060</v>
      </c>
      <c r="B329" s="2" t="s">
        <v>436</v>
      </c>
      <c r="C329" s="3" t="s">
        <v>5</v>
      </c>
      <c r="D329" s="3">
        <v>11</v>
      </c>
      <c r="E329" s="5">
        <v>343.32935902168674</v>
      </c>
      <c r="F329" s="16">
        <f t="shared" si="9"/>
        <v>0.05</v>
      </c>
      <c r="G329" s="5">
        <f t="shared" si="10"/>
        <v>17.166467951084339</v>
      </c>
      <c r="H329" s="9">
        <v>18</v>
      </c>
      <c r="I329" s="5">
        <v>2653.6706409783133</v>
      </c>
      <c r="J329" s="16">
        <v>86.977077711514696</v>
      </c>
      <c r="K329" s="10">
        <v>12.937903962909033</v>
      </c>
      <c r="L329" s="9">
        <v>18</v>
      </c>
    </row>
    <row r="330" spans="1:12">
      <c r="A330" s="1">
        <v>432065</v>
      </c>
      <c r="B330" s="2" t="s">
        <v>437</v>
      </c>
      <c r="C330" s="3" t="s">
        <v>5</v>
      </c>
      <c r="D330" s="3">
        <v>4</v>
      </c>
      <c r="E330" s="5">
        <v>228</v>
      </c>
      <c r="F330" s="16">
        <f t="shared" si="9"/>
        <v>0.35</v>
      </c>
      <c r="G330" s="5">
        <f t="shared" si="10"/>
        <v>79.8</v>
      </c>
      <c r="H330" s="9">
        <v>22</v>
      </c>
      <c r="I330" s="5">
        <v>1679</v>
      </c>
      <c r="J330" s="16">
        <v>86.412763767370052</v>
      </c>
      <c r="K330" s="10">
        <v>13.579511614055987</v>
      </c>
      <c r="L330" s="9">
        <v>22</v>
      </c>
    </row>
    <row r="331" spans="1:12">
      <c r="A331" s="1">
        <v>432067</v>
      </c>
      <c r="B331" s="2" t="s">
        <v>438</v>
      </c>
      <c r="C331" s="3" t="s">
        <v>5</v>
      </c>
      <c r="D331" s="3">
        <v>13</v>
      </c>
      <c r="E331" s="5">
        <v>949</v>
      </c>
      <c r="F331" s="16">
        <f t="shared" si="9"/>
        <v>0.05</v>
      </c>
      <c r="G331" s="5">
        <f t="shared" si="10"/>
        <v>47.45</v>
      </c>
      <c r="H331" s="9">
        <v>18</v>
      </c>
      <c r="I331" s="5">
        <v>7048</v>
      </c>
      <c r="J331" s="16">
        <v>86.70193135687046</v>
      </c>
      <c r="K331" s="10">
        <v>13.464812712826335</v>
      </c>
      <c r="L331" s="9">
        <v>18</v>
      </c>
    </row>
    <row r="332" spans="1:12">
      <c r="A332" s="1">
        <v>432070</v>
      </c>
      <c r="B332" s="2" t="s">
        <v>439</v>
      </c>
      <c r="C332" s="3" t="s">
        <v>5</v>
      </c>
      <c r="D332" s="3">
        <v>8</v>
      </c>
      <c r="E332" s="5">
        <v>1664</v>
      </c>
      <c r="F332" s="16">
        <f t="shared" si="9"/>
        <v>0.1</v>
      </c>
      <c r="G332" s="5">
        <f t="shared" si="10"/>
        <v>166.4</v>
      </c>
      <c r="H332" s="9">
        <v>20</v>
      </c>
      <c r="I332" s="5">
        <v>9989</v>
      </c>
      <c r="J332" s="16">
        <v>84.075414527396688</v>
      </c>
      <c r="K332" s="10">
        <v>16.658324156572231</v>
      </c>
      <c r="L332" s="9">
        <v>20</v>
      </c>
    </row>
    <row r="333" spans="1:12">
      <c r="A333" s="1">
        <v>432080</v>
      </c>
      <c r="B333" s="2" t="s">
        <v>440</v>
      </c>
      <c r="C333" s="3" t="s">
        <v>5</v>
      </c>
      <c r="D333" s="3">
        <v>6</v>
      </c>
      <c r="E333" s="5">
        <v>3793.9799999999996</v>
      </c>
      <c r="F333" s="16">
        <f t="shared" ref="F333:F384" si="11">VLOOKUP(L333,$F$3:$G$10,2,FALSE)</f>
        <v>0.1</v>
      </c>
      <c r="G333" s="5">
        <f t="shared" si="10"/>
        <v>379.39799999999997</v>
      </c>
      <c r="H333" s="9">
        <v>20</v>
      </c>
      <c r="I333" s="5">
        <v>19810.02</v>
      </c>
      <c r="J333" s="16">
        <v>82.11066898781398</v>
      </c>
      <c r="K333" s="10">
        <v>19.151823168275445</v>
      </c>
      <c r="L333" s="9">
        <v>20</v>
      </c>
    </row>
    <row r="334" spans="1:12">
      <c r="A334" s="1">
        <v>432085</v>
      </c>
      <c r="B334" s="2" t="s">
        <v>441</v>
      </c>
      <c r="C334" s="3" t="s">
        <v>5</v>
      </c>
      <c r="D334" s="3">
        <v>1</v>
      </c>
      <c r="E334" s="5">
        <v>521</v>
      </c>
      <c r="F334" s="16">
        <f t="shared" si="11"/>
        <v>0.05</v>
      </c>
      <c r="G334" s="5">
        <f t="shared" si="10"/>
        <v>26.05</v>
      </c>
      <c r="H334" s="9">
        <v>18</v>
      </c>
      <c r="I334" s="5">
        <v>2944</v>
      </c>
      <c r="J334" s="16">
        <v>83.234379417585529</v>
      </c>
      <c r="K334" s="10">
        <v>17.697010869565215</v>
      </c>
      <c r="L334" s="9">
        <v>18</v>
      </c>
    </row>
    <row r="335" spans="1:12">
      <c r="A335" s="1">
        <v>432090</v>
      </c>
      <c r="B335" s="2" t="s">
        <v>442</v>
      </c>
      <c r="C335" s="3" t="s">
        <v>5</v>
      </c>
      <c r="D335" s="3">
        <v>6</v>
      </c>
      <c r="E335" s="5">
        <v>3696.34</v>
      </c>
      <c r="F335" s="16">
        <f t="shared" si="11"/>
        <v>0.1</v>
      </c>
      <c r="G335" s="5">
        <f t="shared" si="10"/>
        <v>369.63400000000001</v>
      </c>
      <c r="H335" s="9">
        <v>20</v>
      </c>
      <c r="I335" s="5">
        <v>15782.66</v>
      </c>
      <c r="J335" s="16">
        <v>80.614260905097552</v>
      </c>
      <c r="K335" s="10">
        <v>23.420259956179759</v>
      </c>
      <c r="L335" s="9">
        <v>20</v>
      </c>
    </row>
    <row r="336" spans="1:12">
      <c r="A336" s="1">
        <v>432100</v>
      </c>
      <c r="B336" s="2" t="s">
        <v>443</v>
      </c>
      <c r="C336" s="3" t="s">
        <v>5</v>
      </c>
      <c r="D336" s="3">
        <v>6</v>
      </c>
      <c r="E336" s="5">
        <v>1138.7799999999997</v>
      </c>
      <c r="F336" s="16">
        <f t="shared" si="11"/>
        <v>0.25</v>
      </c>
      <c r="G336" s="5">
        <f t="shared" si="10"/>
        <v>284.69499999999994</v>
      </c>
      <c r="H336" s="9">
        <v>21</v>
      </c>
      <c r="I336" s="5">
        <v>7010.22</v>
      </c>
      <c r="J336" s="16">
        <v>84.409632751354607</v>
      </c>
      <c r="K336" s="10">
        <v>16.244568644065374</v>
      </c>
      <c r="L336" s="9">
        <v>21</v>
      </c>
    </row>
    <row r="337" spans="1:12">
      <c r="A337" s="1">
        <v>432110</v>
      </c>
      <c r="B337" s="2" t="s">
        <v>444</v>
      </c>
      <c r="C337" s="3" t="s">
        <v>5</v>
      </c>
      <c r="D337" s="3">
        <v>1</v>
      </c>
      <c r="E337" s="5">
        <v>2141</v>
      </c>
      <c r="F337" s="16">
        <f t="shared" si="11"/>
        <v>0.05</v>
      </c>
      <c r="G337" s="5">
        <f t="shared" si="10"/>
        <v>107.05000000000001</v>
      </c>
      <c r="H337" s="9">
        <v>18</v>
      </c>
      <c r="I337" s="5">
        <v>11061</v>
      </c>
      <c r="J337" s="16">
        <v>81.957617071724954</v>
      </c>
      <c r="K337" s="10">
        <v>19.356296899014556</v>
      </c>
      <c r="L337" s="9">
        <v>18</v>
      </c>
    </row>
    <row r="338" spans="1:12">
      <c r="A338" s="1">
        <v>432120</v>
      </c>
      <c r="B338" s="2" t="s">
        <v>445</v>
      </c>
      <c r="C338" s="3" t="s">
        <v>5</v>
      </c>
      <c r="D338" s="3">
        <v>1</v>
      </c>
      <c r="E338" s="5">
        <v>5422</v>
      </c>
      <c r="F338" s="16">
        <f t="shared" si="11"/>
        <v>0.05</v>
      </c>
      <c r="G338" s="5">
        <f t="shared" si="10"/>
        <v>271.10000000000002</v>
      </c>
      <c r="H338" s="9">
        <v>18</v>
      </c>
      <c r="I338" s="5">
        <v>38080</v>
      </c>
      <c r="J338" s="16">
        <v>86.064276996790667</v>
      </c>
      <c r="K338" s="10">
        <v>14.23844537815126</v>
      </c>
      <c r="L338" s="9">
        <v>18</v>
      </c>
    </row>
    <row r="339" spans="1:12">
      <c r="A339" s="1">
        <v>432130</v>
      </c>
      <c r="B339" s="2" t="s">
        <v>446</v>
      </c>
      <c r="C339" s="3" t="s">
        <v>5</v>
      </c>
      <c r="D339" s="3">
        <v>16</v>
      </c>
      <c r="E339" s="5">
        <v>3235</v>
      </c>
      <c r="F339" s="16">
        <f t="shared" si="11"/>
        <v>0.05</v>
      </c>
      <c r="G339" s="5">
        <f t="shared" si="10"/>
        <v>161.75</v>
      </c>
      <c r="H339" s="9">
        <v>18</v>
      </c>
      <c r="I339" s="5">
        <v>17189</v>
      </c>
      <c r="J339" s="16">
        <v>82.370136093540353</v>
      </c>
      <c r="K339" s="10">
        <v>18.820175693757633</v>
      </c>
      <c r="L339" s="9">
        <v>18</v>
      </c>
    </row>
    <row r="340" spans="1:12">
      <c r="A340" s="1">
        <v>432132</v>
      </c>
      <c r="B340" s="2" t="s">
        <v>447</v>
      </c>
      <c r="C340" s="3" t="s">
        <v>5</v>
      </c>
      <c r="D340" s="3">
        <v>2</v>
      </c>
      <c r="E340" s="5">
        <v>365</v>
      </c>
      <c r="F340" s="16">
        <f t="shared" si="11"/>
        <v>0.05</v>
      </c>
      <c r="G340" s="5">
        <f t="shared" si="10"/>
        <v>18.25</v>
      </c>
      <c r="H340" s="9">
        <v>19</v>
      </c>
      <c r="I340" s="5">
        <v>2086</v>
      </c>
      <c r="J340" s="16">
        <v>83.273453093812378</v>
      </c>
      <c r="K340" s="10">
        <v>17.497603068072866</v>
      </c>
      <c r="L340" s="9">
        <v>19</v>
      </c>
    </row>
    <row r="341" spans="1:12">
      <c r="A341" s="1">
        <v>432140</v>
      </c>
      <c r="B341" s="2" t="s">
        <v>449</v>
      </c>
      <c r="C341" s="3" t="s">
        <v>5</v>
      </c>
      <c r="D341" s="3">
        <v>2</v>
      </c>
      <c r="E341" s="5">
        <v>578</v>
      </c>
      <c r="F341" s="16">
        <f t="shared" si="11"/>
        <v>0.05</v>
      </c>
      <c r="G341" s="5">
        <f t="shared" si="10"/>
        <v>28.900000000000002</v>
      </c>
      <c r="H341" s="9">
        <v>18</v>
      </c>
      <c r="I341" s="5">
        <v>9758</v>
      </c>
      <c r="J341" s="16">
        <v>94.737864077669897</v>
      </c>
      <c r="K341" s="10">
        <v>5.9233449477351918</v>
      </c>
      <c r="L341" s="9">
        <v>18</v>
      </c>
    </row>
    <row r="342" spans="1:12">
      <c r="A342" s="1">
        <v>432145</v>
      </c>
      <c r="B342" s="2" t="s">
        <v>451</v>
      </c>
      <c r="C342" s="3" t="s">
        <v>5</v>
      </c>
      <c r="D342" s="3">
        <v>16</v>
      </c>
      <c r="E342" s="5">
        <v>4422</v>
      </c>
      <c r="F342" s="16">
        <f t="shared" si="11"/>
        <v>0.05</v>
      </c>
      <c r="G342" s="5">
        <f t="shared" si="10"/>
        <v>221.10000000000002</v>
      </c>
      <c r="H342" s="9">
        <v>18</v>
      </c>
      <c r="I342" s="5">
        <v>21268</v>
      </c>
      <c r="J342" s="16">
        <v>80.879221174323092</v>
      </c>
      <c r="K342" s="10">
        <v>20.791799887154411</v>
      </c>
      <c r="L342" s="9">
        <v>18</v>
      </c>
    </row>
    <row r="343" spans="1:12">
      <c r="A343" s="1">
        <v>432146</v>
      </c>
      <c r="B343" s="2" t="s">
        <v>452</v>
      </c>
      <c r="C343" s="3" t="s">
        <v>5</v>
      </c>
      <c r="D343" s="3">
        <v>6</v>
      </c>
      <c r="E343" s="5">
        <v>298</v>
      </c>
      <c r="F343" s="16">
        <f t="shared" si="11"/>
        <v>0.05</v>
      </c>
      <c r="G343" s="5">
        <f t="shared" si="10"/>
        <v>14.9</v>
      </c>
      <c r="H343" s="9">
        <v>18</v>
      </c>
      <c r="I343" s="5">
        <v>2086</v>
      </c>
      <c r="J343" s="16">
        <v>85.985160758450121</v>
      </c>
      <c r="K343" s="10">
        <v>14.285714285714285</v>
      </c>
      <c r="L343" s="9">
        <v>18</v>
      </c>
    </row>
    <row r="344" spans="1:12">
      <c r="A344" s="1">
        <v>432149</v>
      </c>
      <c r="B344" s="2" t="s">
        <v>454</v>
      </c>
      <c r="C344" s="3" t="s">
        <v>5</v>
      </c>
      <c r="D344" s="3">
        <v>4</v>
      </c>
      <c r="E344" s="5">
        <v>316</v>
      </c>
      <c r="F344" s="16">
        <f t="shared" si="11"/>
        <v>0.55000000000000004</v>
      </c>
      <c r="G344" s="5">
        <f t="shared" si="10"/>
        <v>173.8</v>
      </c>
      <c r="H344" s="9">
        <v>24</v>
      </c>
      <c r="I344" s="5">
        <v>1986</v>
      </c>
      <c r="J344" s="16">
        <v>84.510638297872347</v>
      </c>
      <c r="K344" s="10">
        <v>15.911379657603222</v>
      </c>
      <c r="L344" s="9">
        <v>24</v>
      </c>
    </row>
    <row r="345" spans="1:12">
      <c r="A345" s="18">
        <v>432160</v>
      </c>
      <c r="B345" s="19" t="s">
        <v>456</v>
      </c>
      <c r="C345" s="20" t="s">
        <v>5</v>
      </c>
      <c r="D345" s="20">
        <v>18</v>
      </c>
      <c r="E345" s="11">
        <v>4683</v>
      </c>
      <c r="F345" s="16">
        <f t="shared" si="11"/>
        <v>0.05</v>
      </c>
      <c r="G345" s="5">
        <f t="shared" si="10"/>
        <v>234.15</v>
      </c>
      <c r="H345" s="9">
        <v>18</v>
      </c>
      <c r="I345" s="11">
        <v>38191</v>
      </c>
      <c r="J345" s="21">
        <v>95.726388610387005</v>
      </c>
      <c r="K345" s="12">
        <v>12.262051268623498</v>
      </c>
      <c r="L345" s="9">
        <v>18</v>
      </c>
    </row>
    <row r="346" spans="1:12">
      <c r="A346" s="1">
        <v>432162</v>
      </c>
      <c r="B346" s="2" t="s">
        <v>457</v>
      </c>
      <c r="C346" s="3" t="s">
        <v>5</v>
      </c>
      <c r="D346" s="3">
        <v>16</v>
      </c>
      <c r="E346" s="5">
        <v>304</v>
      </c>
      <c r="F346" s="16">
        <f t="shared" si="11"/>
        <v>0.25</v>
      </c>
      <c r="G346" s="5">
        <f t="shared" si="10"/>
        <v>76</v>
      </c>
      <c r="H346" s="9">
        <v>21</v>
      </c>
      <c r="I346" s="5">
        <v>1655</v>
      </c>
      <c r="J346" s="16">
        <v>82.461385151968116</v>
      </c>
      <c r="K346" s="10">
        <v>18.368580060422961</v>
      </c>
      <c r="L346" s="9">
        <v>21</v>
      </c>
    </row>
    <row r="347" spans="1:12">
      <c r="A347" s="1">
        <v>432163</v>
      </c>
      <c r="B347" s="2" t="s">
        <v>458</v>
      </c>
      <c r="C347" s="3" t="s">
        <v>5</v>
      </c>
      <c r="D347" s="3">
        <v>11</v>
      </c>
      <c r="E347" s="5">
        <v>307.0060062647683</v>
      </c>
      <c r="F347" s="16">
        <f t="shared" si="11"/>
        <v>0.35</v>
      </c>
      <c r="G347" s="5">
        <f t="shared" si="10"/>
        <v>107.4521021926689</v>
      </c>
      <c r="H347" s="9">
        <v>22</v>
      </c>
      <c r="I347" s="5">
        <v>1943.9939937352317</v>
      </c>
      <c r="J347" s="16">
        <v>84.558242441723863</v>
      </c>
      <c r="K347" s="10">
        <v>15.792538827492999</v>
      </c>
      <c r="L347" s="9">
        <v>22</v>
      </c>
    </row>
    <row r="348" spans="1:12">
      <c r="A348" s="1">
        <v>432166</v>
      </c>
      <c r="B348" s="2" t="s">
        <v>459</v>
      </c>
      <c r="C348" s="3" t="s">
        <v>5</v>
      </c>
      <c r="D348" s="3">
        <v>18</v>
      </c>
      <c r="E348" s="5">
        <v>756</v>
      </c>
      <c r="F348" s="16">
        <f t="shared" si="11"/>
        <v>0.05</v>
      </c>
      <c r="G348" s="5">
        <f t="shared" si="10"/>
        <v>37.800000000000004</v>
      </c>
      <c r="H348" s="9">
        <v>18</v>
      </c>
      <c r="I348" s="5">
        <v>7300</v>
      </c>
      <c r="J348" s="16">
        <v>81.99483320229136</v>
      </c>
      <c r="K348" s="10">
        <v>10.356164383561643</v>
      </c>
      <c r="L348" s="9">
        <v>18</v>
      </c>
    </row>
    <row r="349" spans="1:12">
      <c r="A349" s="1">
        <v>432170</v>
      </c>
      <c r="B349" s="2" t="s">
        <v>460</v>
      </c>
      <c r="C349" s="3" t="s">
        <v>5</v>
      </c>
      <c r="D349" s="3">
        <v>1</v>
      </c>
      <c r="E349" s="5">
        <v>1907</v>
      </c>
      <c r="F349" s="16">
        <f t="shared" si="11"/>
        <v>0.05</v>
      </c>
      <c r="G349" s="5">
        <f t="shared" si="10"/>
        <v>95.350000000000009</v>
      </c>
      <c r="H349" s="9">
        <v>18</v>
      </c>
      <c r="I349" s="5">
        <v>19095</v>
      </c>
      <c r="J349" s="16">
        <v>89.791216025580738</v>
      </c>
      <c r="K349" s="10">
        <v>9.9869075674260266</v>
      </c>
      <c r="L349" s="9">
        <v>18</v>
      </c>
    </row>
    <row r="350" spans="1:12">
      <c r="A350" s="1">
        <v>432180</v>
      </c>
      <c r="B350" s="2" t="s">
        <v>461</v>
      </c>
      <c r="C350" s="3" t="s">
        <v>5</v>
      </c>
      <c r="D350" s="3">
        <v>14</v>
      </c>
      <c r="E350" s="5">
        <v>2498</v>
      </c>
      <c r="F350" s="16">
        <f t="shared" si="11"/>
        <v>0.1</v>
      </c>
      <c r="G350" s="5">
        <f t="shared" ref="G350:G384" si="12">E350*F350</f>
        <v>249.8</v>
      </c>
      <c r="H350" s="9">
        <v>20</v>
      </c>
      <c r="I350" s="5">
        <v>16574</v>
      </c>
      <c r="J350" s="16">
        <v>85.345005149330589</v>
      </c>
      <c r="K350" s="10">
        <v>15.071799203571858</v>
      </c>
      <c r="L350" s="9">
        <v>20</v>
      </c>
    </row>
    <row r="351" spans="1:12">
      <c r="A351" s="1">
        <v>432183</v>
      </c>
      <c r="B351" s="2" t="s">
        <v>462</v>
      </c>
      <c r="C351" s="3" t="s">
        <v>5</v>
      </c>
      <c r="D351" s="3">
        <v>18</v>
      </c>
      <c r="E351" s="5">
        <v>169</v>
      </c>
      <c r="F351" s="16">
        <f t="shared" si="11"/>
        <v>0.35</v>
      </c>
      <c r="G351" s="5">
        <f t="shared" si="12"/>
        <v>59.15</v>
      </c>
      <c r="H351" s="9">
        <v>22</v>
      </c>
      <c r="I351" s="5">
        <v>1925</v>
      </c>
      <c r="J351" s="16">
        <v>90.630885122410547</v>
      </c>
      <c r="K351" s="10">
        <v>8.779220779220779</v>
      </c>
      <c r="L351" s="9">
        <v>22</v>
      </c>
    </row>
    <row r="352" spans="1:12">
      <c r="A352" s="1">
        <v>432185</v>
      </c>
      <c r="B352" s="2" t="s">
        <v>463</v>
      </c>
      <c r="C352" s="3" t="s">
        <v>5</v>
      </c>
      <c r="D352" s="3">
        <v>15</v>
      </c>
      <c r="E352" s="5">
        <v>268</v>
      </c>
      <c r="F352" s="16">
        <f t="shared" si="11"/>
        <v>0.05</v>
      </c>
      <c r="G352" s="5">
        <f t="shared" si="12"/>
        <v>13.4</v>
      </c>
      <c r="H352" s="9">
        <v>18</v>
      </c>
      <c r="I352" s="5">
        <v>3049</v>
      </c>
      <c r="J352" s="16">
        <v>90.77106281631437</v>
      </c>
      <c r="K352" s="10">
        <v>8.7897671367661516</v>
      </c>
      <c r="L352" s="9">
        <v>18</v>
      </c>
    </row>
    <row r="353" spans="1:12">
      <c r="A353" s="1">
        <v>432190</v>
      </c>
      <c r="B353" s="2" t="s">
        <v>464</v>
      </c>
      <c r="C353" s="3" t="s">
        <v>5</v>
      </c>
      <c r="D353" s="3">
        <v>2</v>
      </c>
      <c r="E353" s="5">
        <v>2488</v>
      </c>
      <c r="F353" s="16">
        <f t="shared" si="11"/>
        <v>0.05</v>
      </c>
      <c r="G353" s="5">
        <f t="shared" si="12"/>
        <v>124.4</v>
      </c>
      <c r="H353" s="9">
        <v>19</v>
      </c>
      <c r="I353" s="5">
        <v>16810</v>
      </c>
      <c r="J353" s="16">
        <v>85.590631364562114</v>
      </c>
      <c r="K353" s="10">
        <v>14.800713860797144</v>
      </c>
      <c r="L353" s="9">
        <v>19</v>
      </c>
    </row>
    <row r="354" spans="1:12">
      <c r="A354" s="1">
        <v>432195</v>
      </c>
      <c r="B354" s="2" t="s">
        <v>465</v>
      </c>
      <c r="C354" s="3" t="s">
        <v>5</v>
      </c>
      <c r="D354" s="3">
        <v>15</v>
      </c>
      <c r="E354" s="5">
        <v>505</v>
      </c>
      <c r="F354" s="16">
        <f t="shared" si="11"/>
        <v>0.1</v>
      </c>
      <c r="G354" s="5">
        <f t="shared" si="12"/>
        <v>50.5</v>
      </c>
      <c r="H354" s="9">
        <v>20</v>
      </c>
      <c r="I354" s="5">
        <v>3992</v>
      </c>
      <c r="J354" s="16">
        <v>87.371416064784412</v>
      </c>
      <c r="K354" s="10">
        <v>12.650300601202405</v>
      </c>
      <c r="L354" s="9">
        <v>20</v>
      </c>
    </row>
    <row r="355" spans="1:12">
      <c r="A355" s="1">
        <v>432200</v>
      </c>
      <c r="B355" s="2" t="s">
        <v>466</v>
      </c>
      <c r="C355" s="3" t="s">
        <v>5</v>
      </c>
      <c r="D355" s="3">
        <v>1</v>
      </c>
      <c r="E355" s="5">
        <v>3825</v>
      </c>
      <c r="F355" s="16">
        <f t="shared" si="11"/>
        <v>0.1</v>
      </c>
      <c r="G355" s="5">
        <f t="shared" si="12"/>
        <v>382.5</v>
      </c>
      <c r="H355" s="9">
        <v>20</v>
      </c>
      <c r="I355" s="5">
        <v>17894</v>
      </c>
      <c r="J355" s="16">
        <v>80.433316851710345</v>
      </c>
      <c r="K355" s="10">
        <v>21.375880183301664</v>
      </c>
      <c r="L355" s="9">
        <v>20</v>
      </c>
    </row>
    <row r="356" spans="1:12">
      <c r="A356" s="1">
        <v>432215</v>
      </c>
      <c r="B356" s="2" t="s">
        <v>468</v>
      </c>
      <c r="C356" s="3" t="s">
        <v>5</v>
      </c>
      <c r="D356" s="3">
        <v>6</v>
      </c>
      <c r="E356" s="5">
        <v>295</v>
      </c>
      <c r="F356" s="16">
        <f t="shared" si="11"/>
        <v>0.1</v>
      </c>
      <c r="G356" s="5">
        <f t="shared" si="12"/>
        <v>29.5</v>
      </c>
      <c r="H356" s="9">
        <v>20</v>
      </c>
      <c r="I356" s="5">
        <v>3182</v>
      </c>
      <c r="J356" s="16">
        <v>90.423415743108833</v>
      </c>
      <c r="K356" s="10">
        <v>9.2708988057825259</v>
      </c>
      <c r="L356" s="9">
        <v>20</v>
      </c>
    </row>
    <row r="357" spans="1:12">
      <c r="A357" s="1">
        <v>432218</v>
      </c>
      <c r="B357" s="2" t="s">
        <v>469</v>
      </c>
      <c r="C357" s="3" t="s">
        <v>5</v>
      </c>
      <c r="D357" s="3">
        <v>6</v>
      </c>
      <c r="E357" s="5">
        <v>116</v>
      </c>
      <c r="F357" s="16">
        <f t="shared" si="11"/>
        <v>0.05</v>
      </c>
      <c r="G357" s="5">
        <f t="shared" si="12"/>
        <v>5.8000000000000007</v>
      </c>
      <c r="H357" s="9">
        <v>18</v>
      </c>
      <c r="I357" s="5">
        <v>1085</v>
      </c>
      <c r="J357" s="16">
        <v>89.007383100902388</v>
      </c>
      <c r="K357" s="10">
        <v>10.691244239631336</v>
      </c>
      <c r="L357" s="9">
        <v>18</v>
      </c>
    </row>
    <row r="358" spans="1:12">
      <c r="A358" s="1">
        <v>432220</v>
      </c>
      <c r="B358" s="2" t="s">
        <v>470</v>
      </c>
      <c r="C358" s="3" t="s">
        <v>5</v>
      </c>
      <c r="D358" s="3">
        <v>4</v>
      </c>
      <c r="E358" s="5">
        <v>2590</v>
      </c>
      <c r="F358" s="16">
        <f t="shared" si="11"/>
        <v>0.05</v>
      </c>
      <c r="G358" s="5">
        <f t="shared" si="12"/>
        <v>129.5</v>
      </c>
      <c r="H358" s="9">
        <v>18</v>
      </c>
      <c r="I358" s="5">
        <v>15063</v>
      </c>
      <c r="J358" s="16">
        <v>83.650802465707784</v>
      </c>
      <c r="K358" s="10">
        <v>17.194449976764258</v>
      </c>
      <c r="L358" s="9">
        <v>18</v>
      </c>
    </row>
    <row r="359" spans="1:12">
      <c r="A359" s="1">
        <v>432225</v>
      </c>
      <c r="B359" s="2" t="s">
        <v>471</v>
      </c>
      <c r="C359" s="3" t="s">
        <v>5</v>
      </c>
      <c r="D359" s="3">
        <v>1</v>
      </c>
      <c r="E359" s="5">
        <v>520</v>
      </c>
      <c r="F359" s="16">
        <f t="shared" si="11"/>
        <v>0.35</v>
      </c>
      <c r="G359" s="5">
        <f t="shared" si="12"/>
        <v>182</v>
      </c>
      <c r="H359" s="9">
        <v>22</v>
      </c>
      <c r="I359" s="5">
        <v>3199</v>
      </c>
      <c r="J359" s="16">
        <v>84.384067528356638</v>
      </c>
      <c r="K359" s="10">
        <v>16.255079712410129</v>
      </c>
      <c r="L359" s="9">
        <v>22</v>
      </c>
    </row>
    <row r="360" spans="1:12">
      <c r="A360" s="1">
        <v>432230</v>
      </c>
      <c r="B360" s="2" t="s">
        <v>472</v>
      </c>
      <c r="C360" s="3" t="s">
        <v>5</v>
      </c>
      <c r="D360" s="3">
        <v>14</v>
      </c>
      <c r="E360" s="5">
        <v>853</v>
      </c>
      <c r="F360" s="16">
        <f t="shared" si="11"/>
        <v>0.35</v>
      </c>
      <c r="G360" s="5">
        <f t="shared" si="12"/>
        <v>298.54999999999995</v>
      </c>
      <c r="H360" s="9">
        <v>22</v>
      </c>
      <c r="I360" s="5">
        <v>5803</v>
      </c>
      <c r="J360" s="16">
        <v>85.640495867768593</v>
      </c>
      <c r="K360" s="10">
        <v>14.6992934688954</v>
      </c>
      <c r="L360" s="9">
        <v>22</v>
      </c>
    </row>
    <row r="361" spans="1:12">
      <c r="A361" s="1">
        <v>432232</v>
      </c>
      <c r="B361" s="2" t="s">
        <v>473</v>
      </c>
      <c r="C361" s="3" t="s">
        <v>5</v>
      </c>
      <c r="D361" s="3">
        <v>3</v>
      </c>
      <c r="E361" s="5">
        <v>260</v>
      </c>
      <c r="F361" s="16">
        <f t="shared" si="11"/>
        <v>0.05</v>
      </c>
      <c r="G361" s="5">
        <f t="shared" si="12"/>
        <v>13</v>
      </c>
      <c r="H361" s="9">
        <v>19</v>
      </c>
      <c r="I361" s="5">
        <v>2455</v>
      </c>
      <c r="J361" s="16">
        <v>92.397440722619493</v>
      </c>
      <c r="K361" s="10">
        <v>10.590631364562118</v>
      </c>
      <c r="L361" s="9">
        <v>19</v>
      </c>
    </row>
    <row r="362" spans="1:12">
      <c r="A362" s="1">
        <v>432234</v>
      </c>
      <c r="B362" s="2" t="s">
        <v>474</v>
      </c>
      <c r="C362" s="3" t="s">
        <v>5</v>
      </c>
      <c r="D362" s="3">
        <v>12</v>
      </c>
      <c r="E362" s="5">
        <v>223</v>
      </c>
      <c r="F362" s="16">
        <f t="shared" si="11"/>
        <v>0.05</v>
      </c>
      <c r="G362" s="5">
        <f t="shared" si="12"/>
        <v>11.15</v>
      </c>
      <c r="H362" s="9">
        <v>18</v>
      </c>
      <c r="I362" s="5">
        <v>1447</v>
      </c>
      <c r="J362" s="16">
        <v>84.81828839390387</v>
      </c>
      <c r="K362" s="10">
        <v>15.411195577055977</v>
      </c>
      <c r="L362" s="9">
        <v>18</v>
      </c>
    </row>
    <row r="363" spans="1:12">
      <c r="A363" s="1">
        <v>432235</v>
      </c>
      <c r="B363" s="2" t="s">
        <v>475</v>
      </c>
      <c r="C363" s="3" t="s">
        <v>5</v>
      </c>
      <c r="D363" s="3">
        <v>5</v>
      </c>
      <c r="E363" s="5">
        <v>39</v>
      </c>
      <c r="F363" s="16">
        <f t="shared" si="11"/>
        <v>0.05</v>
      </c>
      <c r="G363" s="5">
        <f t="shared" si="12"/>
        <v>1.9500000000000002</v>
      </c>
      <c r="H363" s="9">
        <v>18</v>
      </c>
      <c r="I363" s="5">
        <v>921</v>
      </c>
      <c r="J363" s="16">
        <v>94.753086419753089</v>
      </c>
      <c r="K363" s="10">
        <v>4.234527687296417</v>
      </c>
      <c r="L363" s="9">
        <v>18</v>
      </c>
    </row>
    <row r="364" spans="1:12">
      <c r="A364" s="1">
        <v>432237</v>
      </c>
      <c r="B364" s="2" t="s">
        <v>476</v>
      </c>
      <c r="C364" s="3" t="s">
        <v>5</v>
      </c>
      <c r="D364" s="3">
        <v>4</v>
      </c>
      <c r="E364" s="5">
        <v>119</v>
      </c>
      <c r="F364" s="16">
        <f t="shared" si="11"/>
        <v>0.05</v>
      </c>
      <c r="G364" s="5">
        <f t="shared" si="12"/>
        <v>5.95</v>
      </c>
      <c r="H364" s="9">
        <v>18</v>
      </c>
      <c r="I364" s="5">
        <v>1745</v>
      </c>
      <c r="J364" s="16">
        <v>92.720510095642936</v>
      </c>
      <c r="K364" s="10">
        <v>6.8194842406876788</v>
      </c>
      <c r="L364" s="9">
        <v>18</v>
      </c>
    </row>
    <row r="365" spans="1:12">
      <c r="A365" s="18">
        <v>432250</v>
      </c>
      <c r="B365" s="19" t="s">
        <v>478</v>
      </c>
      <c r="C365" s="20" t="s">
        <v>5</v>
      </c>
      <c r="D365" s="20">
        <v>5</v>
      </c>
      <c r="E365" s="11">
        <v>6823</v>
      </c>
      <c r="F365" s="16">
        <f t="shared" si="11"/>
        <v>0.05</v>
      </c>
      <c r="G365" s="5">
        <f t="shared" si="12"/>
        <v>341.15000000000003</v>
      </c>
      <c r="H365" s="9">
        <v>18</v>
      </c>
      <c r="I365" s="11">
        <v>45597</v>
      </c>
      <c r="J365" s="21">
        <v>91.75185125563425</v>
      </c>
      <c r="K365" s="12">
        <v>14.963703752439853</v>
      </c>
      <c r="L365" s="9">
        <v>18</v>
      </c>
    </row>
    <row r="366" spans="1:12">
      <c r="A366" s="1">
        <v>432253</v>
      </c>
      <c r="B366" s="2" t="s">
        <v>479</v>
      </c>
      <c r="C366" s="3" t="s">
        <v>5</v>
      </c>
      <c r="D366" s="3">
        <v>13</v>
      </c>
      <c r="E366" s="5">
        <v>1406</v>
      </c>
      <c r="F366" s="16">
        <f t="shared" si="11"/>
        <v>0.05</v>
      </c>
      <c r="G366" s="5">
        <f t="shared" si="12"/>
        <v>70.3</v>
      </c>
      <c r="H366" s="9">
        <v>18</v>
      </c>
      <c r="I366" s="5">
        <v>7809</v>
      </c>
      <c r="J366" s="16">
        <v>82.959736534579832</v>
      </c>
      <c r="K366" s="10">
        <v>18.004866180048662</v>
      </c>
      <c r="L366" s="9">
        <v>18</v>
      </c>
    </row>
    <row r="367" spans="1:12">
      <c r="A367" s="1">
        <v>432254</v>
      </c>
      <c r="B367" s="2" t="s">
        <v>480</v>
      </c>
      <c r="C367" s="3" t="s">
        <v>5</v>
      </c>
      <c r="D367" s="3">
        <v>5</v>
      </c>
      <c r="E367" s="5">
        <v>840</v>
      </c>
      <c r="F367" s="16">
        <f t="shared" si="11"/>
        <v>0.35</v>
      </c>
      <c r="G367" s="5">
        <f t="shared" si="12"/>
        <v>294</v>
      </c>
      <c r="H367" s="9">
        <v>22</v>
      </c>
      <c r="I367" s="5">
        <v>3704</v>
      </c>
      <c r="J367" s="16">
        <v>79.416809605488851</v>
      </c>
      <c r="K367" s="10">
        <v>22.678185745140389</v>
      </c>
      <c r="L367" s="9">
        <v>22</v>
      </c>
    </row>
    <row r="368" spans="1:12">
      <c r="A368" s="1">
        <v>432252</v>
      </c>
      <c r="B368" s="2" t="s">
        <v>481</v>
      </c>
      <c r="C368" s="3" t="s">
        <v>5</v>
      </c>
      <c r="D368" s="3">
        <v>13</v>
      </c>
      <c r="E368" s="5">
        <v>383</v>
      </c>
      <c r="F368" s="16">
        <f t="shared" si="11"/>
        <v>0.05</v>
      </c>
      <c r="G368" s="5">
        <f t="shared" si="12"/>
        <v>19.150000000000002</v>
      </c>
      <c r="H368" s="9">
        <v>18</v>
      </c>
      <c r="I368" s="5">
        <v>2327</v>
      </c>
      <c r="J368" s="16">
        <v>84.189580318379171</v>
      </c>
      <c r="K368" s="10">
        <v>16.458960034379029</v>
      </c>
      <c r="L368" s="9">
        <v>18</v>
      </c>
    </row>
    <row r="369" spans="1:12">
      <c r="A369" s="1">
        <v>432255</v>
      </c>
      <c r="B369" s="2" t="s">
        <v>482</v>
      </c>
      <c r="C369" s="3" t="s">
        <v>5</v>
      </c>
      <c r="D369" s="3">
        <v>6</v>
      </c>
      <c r="E369" s="5">
        <v>205</v>
      </c>
      <c r="F369" s="16">
        <f t="shared" si="11"/>
        <v>0.05</v>
      </c>
      <c r="G369" s="5">
        <f t="shared" si="12"/>
        <v>10.25</v>
      </c>
      <c r="H369" s="9">
        <v>18</v>
      </c>
      <c r="I369" s="5">
        <v>1523</v>
      </c>
      <c r="J369" s="16">
        <v>86.632536973833908</v>
      </c>
      <c r="K369" s="10">
        <v>13.460275771503611</v>
      </c>
      <c r="L369" s="9">
        <v>18</v>
      </c>
    </row>
    <row r="370" spans="1:12">
      <c r="A370" s="1">
        <v>432260</v>
      </c>
      <c r="B370" s="2" t="s">
        <v>483</v>
      </c>
      <c r="C370" s="3" t="s">
        <v>5</v>
      </c>
      <c r="D370" s="3">
        <v>13</v>
      </c>
      <c r="E370" s="5">
        <v>9548</v>
      </c>
      <c r="F370" s="16">
        <f t="shared" si="11"/>
        <v>0.05</v>
      </c>
      <c r="G370" s="5">
        <f t="shared" si="12"/>
        <v>477.40000000000003</v>
      </c>
      <c r="H370" s="9">
        <v>18</v>
      </c>
      <c r="I370" s="5">
        <v>46839</v>
      </c>
      <c r="J370" s="16">
        <v>81.192255022621296</v>
      </c>
      <c r="K370" s="10">
        <v>20.384722133265015</v>
      </c>
      <c r="L370" s="9">
        <v>18</v>
      </c>
    </row>
    <row r="371" spans="1:12">
      <c r="A371" s="1">
        <v>432270</v>
      </c>
      <c r="B371" s="2" t="s">
        <v>484</v>
      </c>
      <c r="C371" s="3" t="s">
        <v>5</v>
      </c>
      <c r="D371" s="3">
        <v>13</v>
      </c>
      <c r="E371" s="5">
        <v>3768</v>
      </c>
      <c r="F371" s="16">
        <f t="shared" si="11"/>
        <v>0.1</v>
      </c>
      <c r="G371" s="5">
        <f t="shared" si="12"/>
        <v>376.8</v>
      </c>
      <c r="H371" s="9">
        <v>20</v>
      </c>
      <c r="I371" s="5">
        <v>17019</v>
      </c>
      <c r="J371" s="16">
        <v>79.890156316011826</v>
      </c>
      <c r="K371" s="10">
        <v>22.139961219813152</v>
      </c>
      <c r="L371" s="9">
        <v>20</v>
      </c>
    </row>
    <row r="372" spans="1:12">
      <c r="A372" s="1">
        <v>432280</v>
      </c>
      <c r="B372" s="2" t="s">
        <v>485</v>
      </c>
      <c r="C372" s="3" t="s">
        <v>5</v>
      </c>
      <c r="D372" s="3">
        <v>5</v>
      </c>
      <c r="E372" s="5">
        <v>3895</v>
      </c>
      <c r="F372" s="16">
        <f t="shared" si="11"/>
        <v>0.05</v>
      </c>
      <c r="G372" s="5">
        <f t="shared" si="12"/>
        <v>194.75</v>
      </c>
      <c r="H372" s="9">
        <v>18</v>
      </c>
      <c r="I372" s="5">
        <v>17269</v>
      </c>
      <c r="J372" s="16">
        <v>79.587980459028486</v>
      </c>
      <c r="K372" s="10">
        <v>22.554867102901152</v>
      </c>
      <c r="L372" s="9">
        <v>18</v>
      </c>
    </row>
    <row r="373" spans="1:12">
      <c r="A373" s="1">
        <v>432285</v>
      </c>
      <c r="B373" s="2" t="s">
        <v>486</v>
      </c>
      <c r="C373" s="3" t="s">
        <v>5</v>
      </c>
      <c r="D373" s="3">
        <v>16</v>
      </c>
      <c r="E373" s="5">
        <v>166</v>
      </c>
      <c r="F373" s="16">
        <f t="shared" si="11"/>
        <v>0.25</v>
      </c>
      <c r="G373" s="5">
        <f t="shared" si="12"/>
        <v>41.5</v>
      </c>
      <c r="H373" s="9">
        <v>21</v>
      </c>
      <c r="I373" s="5">
        <v>1326</v>
      </c>
      <c r="J373" s="16">
        <v>87.467018469656992</v>
      </c>
      <c r="K373" s="10">
        <v>12.518853695324283</v>
      </c>
      <c r="L373" s="9">
        <v>21</v>
      </c>
    </row>
    <row r="374" spans="1:12">
      <c r="A374" s="1">
        <v>432290</v>
      </c>
      <c r="B374" s="2" t="s">
        <v>487</v>
      </c>
      <c r="C374" s="3" t="s">
        <v>5</v>
      </c>
      <c r="D374" s="3">
        <v>11</v>
      </c>
      <c r="E374" s="5">
        <v>623.78744956020455</v>
      </c>
      <c r="F374" s="16">
        <f t="shared" si="11"/>
        <v>0.25</v>
      </c>
      <c r="G374" s="5">
        <f t="shared" si="12"/>
        <v>155.94686239005114</v>
      </c>
      <c r="H374" s="9">
        <v>21</v>
      </c>
      <c r="I374" s="5">
        <v>3309.2125504397955</v>
      </c>
      <c r="J374" s="16">
        <v>82.257334089977519</v>
      </c>
      <c r="K374" s="10">
        <v>18.850026707329604</v>
      </c>
      <c r="L374" s="9">
        <v>21</v>
      </c>
    </row>
    <row r="375" spans="1:12">
      <c r="A375" s="1">
        <v>432300</v>
      </c>
      <c r="B375" s="2" t="s">
        <v>488</v>
      </c>
      <c r="C375" s="3" t="s">
        <v>5</v>
      </c>
      <c r="D375" s="3">
        <v>1</v>
      </c>
      <c r="E375" s="5">
        <v>31419</v>
      </c>
      <c r="F375" s="16">
        <f t="shared" si="11"/>
        <v>0.05</v>
      </c>
      <c r="G375" s="5">
        <f t="shared" si="12"/>
        <v>1570.95</v>
      </c>
      <c r="H375" s="9">
        <v>18</v>
      </c>
      <c r="I375" s="5">
        <v>155553</v>
      </c>
      <c r="J375" s="16">
        <v>81.334901960784308</v>
      </c>
      <c r="K375" s="10">
        <v>20.198260399992286</v>
      </c>
      <c r="L375" s="9">
        <v>18</v>
      </c>
    </row>
    <row r="376" spans="1:12">
      <c r="A376" s="1">
        <v>432310</v>
      </c>
      <c r="B376" s="2" t="s">
        <v>489</v>
      </c>
      <c r="C376" s="3" t="s">
        <v>5</v>
      </c>
      <c r="D376" s="3">
        <v>2</v>
      </c>
      <c r="E376" s="5">
        <v>350</v>
      </c>
      <c r="F376" s="16">
        <f t="shared" si="11"/>
        <v>0.05</v>
      </c>
      <c r="G376" s="5">
        <f t="shared" si="12"/>
        <v>17.5</v>
      </c>
      <c r="H376" s="9">
        <v>18</v>
      </c>
      <c r="I376" s="5">
        <v>3157</v>
      </c>
      <c r="J376" s="16">
        <v>88.804500703234879</v>
      </c>
      <c r="K376" s="10">
        <v>11.086474501108649</v>
      </c>
      <c r="L376" s="9">
        <v>18</v>
      </c>
    </row>
    <row r="377" spans="1:12">
      <c r="A377" s="1">
        <v>432320</v>
      </c>
      <c r="B377" s="2" t="s">
        <v>490</v>
      </c>
      <c r="C377" s="3" t="s">
        <v>5</v>
      </c>
      <c r="D377" s="3">
        <v>6</v>
      </c>
      <c r="E377" s="5">
        <v>341</v>
      </c>
      <c r="F377" s="16">
        <f t="shared" si="11"/>
        <v>0.05</v>
      </c>
      <c r="G377" s="5">
        <f t="shared" si="12"/>
        <v>17.05</v>
      </c>
      <c r="H377" s="9">
        <v>18</v>
      </c>
      <c r="I377" s="5">
        <v>1892</v>
      </c>
      <c r="J377" s="16">
        <v>82.728465238303457</v>
      </c>
      <c r="K377" s="10">
        <v>18.023255813953487</v>
      </c>
      <c r="L377" s="9">
        <v>18</v>
      </c>
    </row>
    <row r="378" spans="1:12">
      <c r="A378" s="1">
        <v>432330</v>
      </c>
      <c r="B378" s="2" t="s">
        <v>491</v>
      </c>
      <c r="C378" s="3" t="s">
        <v>5</v>
      </c>
      <c r="D378" s="3">
        <v>5</v>
      </c>
      <c r="E378" s="5">
        <v>496</v>
      </c>
      <c r="F378" s="16">
        <f t="shared" si="11"/>
        <v>0.7</v>
      </c>
      <c r="G378" s="5">
        <f t="shared" si="12"/>
        <v>347.2</v>
      </c>
      <c r="H378" s="9">
        <v>25</v>
      </c>
      <c r="I378" s="5">
        <v>2316</v>
      </c>
      <c r="J378" s="16">
        <v>80.305131761442439</v>
      </c>
      <c r="K378" s="10">
        <v>21.416234887737478</v>
      </c>
      <c r="L378" s="9">
        <v>25</v>
      </c>
    </row>
    <row r="379" spans="1:12">
      <c r="A379" s="1">
        <v>432335</v>
      </c>
      <c r="B379" s="2" t="s">
        <v>492</v>
      </c>
      <c r="C379" s="3" t="s">
        <v>5</v>
      </c>
      <c r="D379" s="3">
        <v>6</v>
      </c>
      <c r="E379" s="5">
        <v>258</v>
      </c>
      <c r="F379" s="16">
        <f t="shared" si="11"/>
        <v>0.45</v>
      </c>
      <c r="G379" s="5">
        <f t="shared" si="12"/>
        <v>116.10000000000001</v>
      </c>
      <c r="H379" s="9">
        <v>23</v>
      </c>
      <c r="I379" s="5">
        <v>1445</v>
      </c>
      <c r="J379" s="16">
        <v>82.808022922636098</v>
      </c>
      <c r="K379" s="10">
        <v>17.854671280276815</v>
      </c>
      <c r="L379" s="9">
        <v>23</v>
      </c>
    </row>
    <row r="380" spans="1:12">
      <c r="A380" s="1">
        <v>432345</v>
      </c>
      <c r="B380" s="2" t="s">
        <v>494</v>
      </c>
      <c r="C380" s="3" t="s">
        <v>5</v>
      </c>
      <c r="D380" s="3">
        <v>4</v>
      </c>
      <c r="E380" s="5">
        <v>422</v>
      </c>
      <c r="F380" s="16">
        <f t="shared" si="11"/>
        <v>0.05</v>
      </c>
      <c r="G380" s="5">
        <f t="shared" si="12"/>
        <v>21.1</v>
      </c>
      <c r="H380" s="9">
        <v>18</v>
      </c>
      <c r="I380" s="5">
        <v>2989</v>
      </c>
      <c r="J380" s="16">
        <v>86.113511956208583</v>
      </c>
      <c r="K380" s="10">
        <v>14.118434258949481</v>
      </c>
      <c r="L380" s="9">
        <v>18</v>
      </c>
    </row>
    <row r="381" spans="1:12">
      <c r="A381" s="1">
        <v>432350</v>
      </c>
      <c r="B381" s="2" t="s">
        <v>495</v>
      </c>
      <c r="C381" s="3" t="s">
        <v>5</v>
      </c>
      <c r="D381" s="3">
        <v>2</v>
      </c>
      <c r="E381" s="5">
        <v>368</v>
      </c>
      <c r="F381" s="16">
        <f t="shared" si="11"/>
        <v>0.1</v>
      </c>
      <c r="G381" s="5">
        <f t="shared" si="12"/>
        <v>36.800000000000004</v>
      </c>
      <c r="H381" s="9">
        <v>20</v>
      </c>
      <c r="I381" s="5">
        <v>1774</v>
      </c>
      <c r="J381" s="16">
        <v>80.783242258652095</v>
      </c>
      <c r="K381" s="10">
        <v>20.744081172491544</v>
      </c>
      <c r="L381" s="9">
        <v>20</v>
      </c>
    </row>
    <row r="382" spans="1:12">
      <c r="A382" s="1">
        <v>432360</v>
      </c>
      <c r="B382" s="2" t="s">
        <v>496</v>
      </c>
      <c r="C382" s="3" t="s">
        <v>5</v>
      </c>
      <c r="D382" s="3">
        <v>5</v>
      </c>
      <c r="E382" s="5">
        <v>181</v>
      </c>
      <c r="F382" s="16">
        <f t="shared" si="11"/>
        <v>0.05</v>
      </c>
      <c r="G382" s="5">
        <f t="shared" si="12"/>
        <v>9.0500000000000007</v>
      </c>
      <c r="H382" s="9">
        <v>18</v>
      </c>
      <c r="I382" s="5">
        <v>1094</v>
      </c>
      <c r="J382" s="16">
        <v>83.83141762452108</v>
      </c>
      <c r="K382" s="10">
        <v>16.544789762340038</v>
      </c>
      <c r="L382" s="9">
        <v>18</v>
      </c>
    </row>
    <row r="383" spans="1:12">
      <c r="A383" s="1">
        <v>432377</v>
      </c>
      <c r="B383" s="2" t="s">
        <v>499</v>
      </c>
      <c r="C383" s="3" t="s">
        <v>5</v>
      </c>
      <c r="D383" s="3">
        <v>16</v>
      </c>
      <c r="E383" s="5">
        <v>347</v>
      </c>
      <c r="F383" s="16">
        <f t="shared" si="11"/>
        <v>0.05</v>
      </c>
      <c r="G383" s="5">
        <f t="shared" si="12"/>
        <v>17.350000000000001</v>
      </c>
      <c r="H383" s="9">
        <v>18</v>
      </c>
      <c r="I383" s="5">
        <v>2109</v>
      </c>
      <c r="J383" s="16">
        <v>84.023904382470121</v>
      </c>
      <c r="K383" s="10">
        <v>16.453295400663823</v>
      </c>
      <c r="L383" s="9">
        <v>18</v>
      </c>
    </row>
    <row r="384" spans="1:12">
      <c r="A384" s="1">
        <v>432380</v>
      </c>
      <c r="B384" s="2" t="s">
        <v>500</v>
      </c>
      <c r="C384" s="3" t="s">
        <v>5</v>
      </c>
      <c r="D384" s="3">
        <v>18</v>
      </c>
      <c r="E384" s="5">
        <v>1982</v>
      </c>
      <c r="F384" s="16">
        <f t="shared" si="11"/>
        <v>0.25</v>
      </c>
      <c r="G384" s="5">
        <f t="shared" si="12"/>
        <v>495.5</v>
      </c>
      <c r="H384" s="9">
        <v>21</v>
      </c>
      <c r="I384" s="5">
        <v>10096</v>
      </c>
      <c r="J384" s="16">
        <v>81.722519022179057</v>
      </c>
      <c r="K384" s="10">
        <v>19.631537242472266</v>
      </c>
      <c r="L384" s="9">
        <v>21</v>
      </c>
    </row>
    <row r="385" spans="1:11">
      <c r="A385" s="1"/>
      <c r="B385" s="2"/>
      <c r="C385" s="3"/>
      <c r="D385" s="3"/>
      <c r="E385" s="5"/>
      <c r="G385" s="5">
        <f>SUM(G13:G384)</f>
        <v>118223.76562849517</v>
      </c>
      <c r="I385" s="5"/>
      <c r="J385" s="16"/>
      <c r="K385" s="10"/>
    </row>
    <row r="386" spans="1:11">
      <c r="A386" s="1"/>
      <c r="B386" s="2"/>
      <c r="C386" s="3"/>
      <c r="D386" s="3"/>
      <c r="E386" s="5"/>
      <c r="G386" s="5"/>
      <c r="I386" s="5"/>
      <c r="J386" s="16"/>
      <c r="K386" s="10"/>
    </row>
    <row r="387" spans="1:11">
      <c r="A387" s="1"/>
      <c r="B387" s="2"/>
      <c r="C387" s="3"/>
      <c r="D387" s="3"/>
      <c r="E387" s="5"/>
      <c r="G387" s="5"/>
      <c r="I387" s="5"/>
      <c r="J387" s="16"/>
      <c r="K387" s="10"/>
    </row>
    <row r="388" spans="1:11">
      <c r="A388" s="1"/>
      <c r="B388" s="2"/>
      <c r="C388" s="3"/>
      <c r="D388" s="3"/>
      <c r="E388" s="5"/>
      <c r="G388" s="5"/>
      <c r="I388" s="5"/>
      <c r="J388" s="16"/>
      <c r="K388" s="10"/>
    </row>
    <row r="389" spans="1:11">
      <c r="A389" s="1"/>
      <c r="B389" s="2"/>
      <c r="C389" s="3"/>
      <c r="D389" s="3"/>
      <c r="E389" s="5"/>
      <c r="G389" s="5"/>
      <c r="I389" s="5"/>
      <c r="J389" s="16"/>
      <c r="K389" s="10"/>
    </row>
    <row r="390" spans="1:11">
      <c r="A390" s="1"/>
      <c r="B390" s="2"/>
      <c r="C390" s="3"/>
      <c r="D390" s="3"/>
      <c r="E390" s="5"/>
      <c r="G390" s="5"/>
      <c r="I390" s="5"/>
      <c r="J390" s="16"/>
      <c r="K390" s="10"/>
    </row>
    <row r="391" spans="1:11">
      <c r="A391" s="1"/>
      <c r="B391" s="2"/>
      <c r="C391" s="3"/>
      <c r="D391" s="3"/>
      <c r="E391" s="5"/>
      <c r="G391" s="5"/>
      <c r="I391" s="5"/>
      <c r="J391" s="16"/>
      <c r="K391" s="10"/>
    </row>
    <row r="392" spans="1:11">
      <c r="A392" s="1"/>
      <c r="B392" s="2"/>
      <c r="C392" s="3"/>
      <c r="D392" s="3"/>
      <c r="E392" s="5"/>
      <c r="G392" s="5"/>
      <c r="I392" s="5"/>
      <c r="J392" s="16"/>
      <c r="K392" s="10"/>
    </row>
    <row r="393" spans="1:11">
      <c r="A393" s="1"/>
      <c r="B393" s="2"/>
      <c r="C393" s="3"/>
      <c r="D393" s="3"/>
      <c r="E393" s="5"/>
      <c r="G393" s="5"/>
      <c r="I393" s="5"/>
      <c r="J393" s="16"/>
      <c r="K393" s="10"/>
    </row>
    <row r="394" spans="1:11">
      <c r="A394" s="1"/>
      <c r="B394" s="2"/>
      <c r="C394" s="3"/>
      <c r="D394" s="3"/>
      <c r="E394" s="5"/>
      <c r="G394" s="5"/>
      <c r="I394" s="5"/>
      <c r="J394" s="16"/>
      <c r="K394" s="10"/>
    </row>
    <row r="395" spans="1:11">
      <c r="A395" s="1"/>
      <c r="B395" s="2"/>
      <c r="C395" s="3"/>
      <c r="D395" s="3"/>
      <c r="E395" s="5"/>
      <c r="G395" s="5"/>
      <c r="I395" s="5"/>
      <c r="J395" s="16"/>
      <c r="K395" s="10"/>
    </row>
    <row r="396" spans="1:11">
      <c r="A396" s="1"/>
      <c r="B396" s="2"/>
      <c r="C396" s="3"/>
      <c r="D396" s="3"/>
      <c r="E396" s="5"/>
      <c r="G396" s="5"/>
      <c r="I396" s="5"/>
      <c r="J396" s="16"/>
      <c r="K396" s="10"/>
    </row>
    <row r="397" spans="1:11">
      <c r="A397" s="1"/>
      <c r="B397" s="2"/>
      <c r="C397" s="3"/>
      <c r="D397" s="3"/>
      <c r="E397" s="5"/>
      <c r="G397" s="5"/>
      <c r="I397" s="5"/>
      <c r="J397" s="16"/>
      <c r="K397" s="10"/>
    </row>
    <row r="398" spans="1:11">
      <c r="A398" s="1"/>
      <c r="B398" s="2"/>
      <c r="C398" s="3"/>
      <c r="D398" s="3"/>
      <c r="E398" s="5"/>
      <c r="G398" s="5"/>
      <c r="I398" s="5"/>
      <c r="J398" s="16"/>
      <c r="K398" s="10"/>
    </row>
    <row r="399" spans="1:11">
      <c r="A399" s="1"/>
      <c r="B399" s="2"/>
      <c r="C399" s="3"/>
      <c r="D399" s="3"/>
      <c r="E399" s="5"/>
      <c r="G399" s="5"/>
      <c r="I399" s="5"/>
      <c r="J399" s="16"/>
      <c r="K399" s="10"/>
    </row>
    <row r="400" spans="1:11">
      <c r="A400" s="1"/>
      <c r="B400" s="2"/>
      <c r="C400" s="3"/>
      <c r="D400" s="3"/>
      <c r="E400" s="5"/>
      <c r="G400" s="5"/>
      <c r="I400" s="5"/>
      <c r="J400" s="16"/>
      <c r="K400" s="10"/>
    </row>
    <row r="401" spans="1:11">
      <c r="A401" s="1"/>
      <c r="B401" s="2"/>
      <c r="C401" s="3"/>
      <c r="D401" s="3"/>
      <c r="E401" s="5"/>
      <c r="G401" s="5"/>
      <c r="I401" s="5"/>
      <c r="J401" s="16"/>
      <c r="K401" s="10"/>
    </row>
    <row r="402" spans="1:11">
      <c r="A402" s="1"/>
      <c r="B402" s="2"/>
      <c r="C402" s="3"/>
      <c r="D402" s="3"/>
      <c r="E402" s="5"/>
      <c r="G402" s="5"/>
      <c r="I402" s="5"/>
      <c r="J402" s="16"/>
      <c r="K402" s="10"/>
    </row>
    <row r="403" spans="1:11">
      <c r="A403" s="1"/>
      <c r="B403" s="2"/>
      <c r="C403" s="3"/>
      <c r="D403" s="3"/>
      <c r="E403" s="5"/>
      <c r="G403" s="5"/>
      <c r="I403" s="5"/>
      <c r="J403" s="16"/>
      <c r="K403" s="10"/>
    </row>
    <row r="404" spans="1:11">
      <c r="A404" s="1"/>
      <c r="B404" s="2"/>
      <c r="C404" s="3"/>
      <c r="D404" s="3"/>
      <c r="E404" s="5"/>
      <c r="G404" s="5"/>
      <c r="I404" s="5"/>
      <c r="J404" s="16"/>
      <c r="K404" s="10"/>
    </row>
    <row r="405" spans="1:11">
      <c r="A405" s="1"/>
      <c r="B405" s="2"/>
      <c r="C405" s="3"/>
      <c r="D405" s="3"/>
      <c r="E405" s="5"/>
      <c r="G405" s="5"/>
      <c r="I405" s="5"/>
      <c r="J405" s="16"/>
      <c r="K405" s="10"/>
    </row>
    <row r="406" spans="1:11">
      <c r="A406" s="1"/>
      <c r="B406" s="2"/>
      <c r="C406" s="3"/>
      <c r="D406" s="3"/>
      <c r="E406" s="5"/>
      <c r="G406" s="5"/>
      <c r="I406" s="5"/>
      <c r="J406" s="16"/>
      <c r="K406" s="10"/>
    </row>
    <row r="407" spans="1:11">
      <c r="A407" s="1"/>
      <c r="B407" s="2"/>
      <c r="C407" s="3"/>
      <c r="D407" s="3"/>
      <c r="E407" s="5"/>
      <c r="G407" s="5"/>
      <c r="I407" s="5"/>
      <c r="J407" s="16"/>
      <c r="K407" s="10"/>
    </row>
    <row r="408" spans="1:11">
      <c r="A408" s="1"/>
      <c r="B408" s="2"/>
      <c r="C408" s="3"/>
      <c r="D408" s="3"/>
      <c r="E408" s="5"/>
      <c r="G408" s="5"/>
      <c r="I408" s="5"/>
      <c r="J408" s="16"/>
      <c r="K408" s="10"/>
    </row>
    <row r="409" spans="1:11">
      <c r="A409" s="1"/>
      <c r="B409" s="2"/>
      <c r="C409" s="3"/>
      <c r="D409" s="3"/>
      <c r="E409" s="5"/>
      <c r="G409" s="5"/>
      <c r="I409" s="5"/>
      <c r="J409" s="16"/>
      <c r="K409" s="10"/>
    </row>
    <row r="410" spans="1:11">
      <c r="A410" s="1"/>
      <c r="B410" s="2"/>
      <c r="C410" s="3"/>
      <c r="D410" s="3"/>
      <c r="E410" s="5"/>
      <c r="G410" s="5"/>
      <c r="I410" s="5"/>
      <c r="J410" s="16"/>
      <c r="K410" s="10"/>
    </row>
    <row r="411" spans="1:11">
      <c r="A411" s="1"/>
      <c r="B411" s="2"/>
      <c r="C411" s="3"/>
      <c r="D411" s="3"/>
      <c r="E411" s="5"/>
      <c r="G411" s="5"/>
      <c r="I411" s="5"/>
      <c r="J411" s="16"/>
      <c r="K411" s="10"/>
    </row>
    <row r="412" spans="1:11">
      <c r="A412" s="1"/>
      <c r="B412" s="2"/>
      <c r="C412" s="3"/>
      <c r="D412" s="3"/>
      <c r="E412" s="5"/>
      <c r="G412" s="5"/>
      <c r="I412" s="5"/>
      <c r="J412" s="16"/>
      <c r="K412" s="10"/>
    </row>
    <row r="413" spans="1:11">
      <c r="A413" s="1"/>
      <c r="B413" s="2"/>
      <c r="C413" s="3"/>
      <c r="D413" s="3"/>
      <c r="E413" s="5"/>
      <c r="G413" s="5"/>
      <c r="I413" s="5"/>
      <c r="J413" s="16"/>
      <c r="K413" s="10"/>
    </row>
    <row r="414" spans="1:11">
      <c r="A414" s="1"/>
      <c r="B414" s="2"/>
      <c r="C414" s="3"/>
      <c r="D414" s="3"/>
      <c r="E414" s="5"/>
      <c r="G414" s="5"/>
      <c r="I414" s="5"/>
      <c r="J414" s="16"/>
      <c r="K414" s="10"/>
    </row>
    <row r="415" spans="1:11">
      <c r="A415" s="1"/>
      <c r="B415" s="2"/>
      <c r="C415" s="3"/>
      <c r="D415" s="3"/>
      <c r="E415" s="5"/>
      <c r="G415" s="5"/>
      <c r="I415" s="5"/>
      <c r="J415" s="16"/>
      <c r="K415" s="10"/>
    </row>
    <row r="416" spans="1:11">
      <c r="A416" s="1"/>
      <c r="B416" s="2"/>
      <c r="C416" s="3"/>
      <c r="D416" s="3"/>
      <c r="E416" s="5"/>
      <c r="G416" s="5"/>
      <c r="I416" s="5"/>
      <c r="J416" s="16"/>
      <c r="K416" s="10"/>
    </row>
    <row r="417" spans="1:11">
      <c r="A417" s="1"/>
      <c r="B417" s="2"/>
      <c r="C417" s="3"/>
      <c r="D417" s="3"/>
      <c r="E417" s="5"/>
      <c r="G417" s="5"/>
      <c r="I417" s="5"/>
      <c r="J417" s="16"/>
      <c r="K417" s="10"/>
    </row>
    <row r="418" spans="1:11">
      <c r="A418" s="1"/>
      <c r="B418" s="2"/>
      <c r="C418" s="3"/>
      <c r="D418" s="3"/>
      <c r="E418" s="5"/>
      <c r="G418" s="5"/>
      <c r="I418" s="5"/>
      <c r="J418" s="16"/>
      <c r="K418" s="10"/>
    </row>
    <row r="419" spans="1:11">
      <c r="A419" s="1"/>
      <c r="B419" s="2"/>
      <c r="C419" s="3"/>
      <c r="D419" s="3"/>
      <c r="E419" s="5"/>
      <c r="G419" s="5"/>
      <c r="I419" s="5"/>
      <c r="J419" s="16"/>
      <c r="K419" s="10"/>
    </row>
    <row r="420" spans="1:11">
      <c r="A420" s="1"/>
      <c r="B420" s="2"/>
      <c r="C420" s="3"/>
      <c r="D420" s="3"/>
      <c r="E420" s="5"/>
      <c r="G420" s="5"/>
      <c r="I420" s="5"/>
      <c r="J420" s="16"/>
      <c r="K420" s="10"/>
    </row>
    <row r="421" spans="1:11">
      <c r="A421" s="1"/>
      <c r="B421" s="2"/>
      <c r="C421" s="3"/>
      <c r="D421" s="3"/>
      <c r="E421" s="5"/>
      <c r="G421" s="5"/>
      <c r="I421" s="5"/>
      <c r="J421" s="16"/>
      <c r="K421" s="10"/>
    </row>
    <row r="422" spans="1:11">
      <c r="A422" s="1"/>
      <c r="B422" s="2"/>
      <c r="C422" s="3"/>
      <c r="D422" s="3"/>
      <c r="E422" s="5"/>
      <c r="G422" s="5"/>
      <c r="I422" s="5"/>
      <c r="J422" s="16"/>
      <c r="K422" s="10"/>
    </row>
    <row r="423" spans="1:11">
      <c r="A423" s="1"/>
      <c r="B423" s="2"/>
      <c r="C423" s="3"/>
      <c r="D423" s="3"/>
      <c r="E423" s="5"/>
      <c r="G423" s="5"/>
      <c r="I423" s="5"/>
      <c r="J423" s="16"/>
      <c r="K423" s="10"/>
    </row>
    <row r="424" spans="1:11">
      <c r="A424" s="1"/>
      <c r="B424" s="2"/>
      <c r="C424" s="3"/>
      <c r="D424" s="3"/>
      <c r="E424" s="5"/>
      <c r="G424" s="5"/>
      <c r="I424" s="5"/>
      <c r="J424" s="16"/>
      <c r="K424" s="10"/>
    </row>
    <row r="425" spans="1:11">
      <c r="A425" s="1"/>
      <c r="B425" s="2"/>
      <c r="C425" s="3"/>
      <c r="D425" s="3"/>
      <c r="E425" s="5"/>
      <c r="G425" s="5"/>
      <c r="I425" s="5"/>
      <c r="J425" s="16"/>
      <c r="K425" s="10"/>
    </row>
    <row r="426" spans="1:11">
      <c r="A426" s="1"/>
      <c r="B426" s="2"/>
      <c r="C426" s="3"/>
      <c r="D426" s="3"/>
      <c r="E426" s="5"/>
      <c r="G426" s="5"/>
      <c r="I426" s="5"/>
      <c r="J426" s="16"/>
      <c r="K426" s="10"/>
    </row>
    <row r="427" spans="1:11">
      <c r="A427" s="1"/>
      <c r="B427" s="2"/>
      <c r="C427" s="3"/>
      <c r="D427" s="3"/>
      <c r="E427" s="5"/>
      <c r="G427" s="5"/>
      <c r="I427" s="5"/>
      <c r="J427" s="16"/>
      <c r="K427" s="10"/>
    </row>
    <row r="428" spans="1:11">
      <c r="A428" s="1"/>
      <c r="B428" s="2"/>
      <c r="C428" s="3"/>
      <c r="D428" s="3"/>
      <c r="E428" s="5"/>
      <c r="G428" s="5"/>
      <c r="I428" s="5"/>
      <c r="J428" s="16"/>
      <c r="K428" s="10"/>
    </row>
    <row r="429" spans="1:11">
      <c r="A429" s="1"/>
      <c r="B429" s="2"/>
      <c r="C429" s="3"/>
      <c r="D429" s="3"/>
      <c r="E429" s="5"/>
      <c r="G429" s="5"/>
      <c r="I429" s="5"/>
      <c r="J429" s="16"/>
      <c r="K429" s="10"/>
    </row>
    <row r="430" spans="1:11">
      <c r="A430" s="1"/>
      <c r="B430" s="2"/>
      <c r="C430" s="3"/>
      <c r="D430" s="3"/>
      <c r="E430" s="5"/>
      <c r="G430" s="5"/>
      <c r="I430" s="5"/>
      <c r="J430" s="16"/>
      <c r="K430" s="10"/>
    </row>
    <row r="431" spans="1:11">
      <c r="A431" s="1"/>
      <c r="B431" s="2"/>
      <c r="C431" s="3"/>
      <c r="D431" s="3"/>
      <c r="E431" s="5"/>
      <c r="G431" s="5"/>
      <c r="I431" s="5"/>
      <c r="J431" s="16"/>
      <c r="K431" s="10"/>
    </row>
    <row r="432" spans="1:11">
      <c r="A432" s="1"/>
      <c r="B432" s="2"/>
      <c r="C432" s="3"/>
      <c r="D432" s="3"/>
      <c r="E432" s="5"/>
      <c r="G432" s="5"/>
      <c r="I432" s="5"/>
      <c r="J432" s="16"/>
      <c r="K432" s="10"/>
    </row>
    <row r="433" spans="1:11">
      <c r="A433" s="1"/>
      <c r="B433" s="2"/>
      <c r="C433" s="3"/>
      <c r="D433" s="3"/>
      <c r="E433" s="5"/>
      <c r="G433" s="5"/>
      <c r="I433" s="5"/>
      <c r="J433" s="16"/>
      <c r="K433" s="10"/>
    </row>
    <row r="434" spans="1:11">
      <c r="A434" s="1"/>
      <c r="B434" s="2"/>
      <c r="C434" s="3"/>
      <c r="D434" s="3"/>
      <c r="E434" s="5"/>
      <c r="G434" s="5"/>
      <c r="I434" s="5"/>
      <c r="J434" s="16"/>
      <c r="K434" s="10"/>
    </row>
    <row r="435" spans="1:11">
      <c r="A435" s="1"/>
      <c r="B435" s="2"/>
      <c r="C435" s="3"/>
      <c r="D435" s="3"/>
      <c r="E435" s="5"/>
      <c r="G435" s="5"/>
      <c r="I435" s="5"/>
      <c r="J435" s="16"/>
      <c r="K435" s="10"/>
    </row>
    <row r="436" spans="1:11">
      <c r="A436" s="1"/>
      <c r="B436" s="2"/>
      <c r="C436" s="3"/>
      <c r="D436" s="3"/>
      <c r="E436" s="5"/>
      <c r="G436" s="5"/>
      <c r="I436" s="5"/>
      <c r="J436" s="16"/>
      <c r="K436" s="10"/>
    </row>
    <row r="437" spans="1:11">
      <c r="A437" s="1"/>
      <c r="B437" s="2"/>
      <c r="C437" s="3"/>
      <c r="D437" s="3"/>
      <c r="E437" s="5"/>
      <c r="G437" s="5"/>
      <c r="I437" s="5"/>
      <c r="J437" s="16"/>
      <c r="K437" s="10"/>
    </row>
    <row r="438" spans="1:11">
      <c r="A438" s="1"/>
      <c r="B438" s="2"/>
      <c r="C438" s="3"/>
      <c r="D438" s="3"/>
      <c r="E438" s="5"/>
      <c r="G438" s="5"/>
      <c r="I438" s="5"/>
      <c r="J438" s="16"/>
      <c r="K438" s="10"/>
    </row>
    <row r="439" spans="1:11">
      <c r="A439" s="1"/>
      <c r="B439" s="2"/>
      <c r="C439" s="3"/>
      <c r="D439" s="3"/>
      <c r="E439" s="5"/>
      <c r="G439" s="5"/>
      <c r="I439" s="5"/>
      <c r="J439" s="16"/>
      <c r="K439" s="10"/>
    </row>
    <row r="440" spans="1:11">
      <c r="A440" s="1"/>
      <c r="B440" s="2"/>
      <c r="C440" s="3"/>
      <c r="D440" s="3"/>
      <c r="E440" s="5"/>
      <c r="G440" s="5"/>
      <c r="I440" s="5"/>
      <c r="J440" s="16"/>
      <c r="K440" s="10"/>
    </row>
    <row r="441" spans="1:11">
      <c r="A441" s="1"/>
      <c r="B441" s="2"/>
      <c r="C441" s="3"/>
      <c r="D441" s="3"/>
      <c r="E441" s="5"/>
      <c r="G441" s="5"/>
      <c r="I441" s="5"/>
      <c r="J441" s="16"/>
      <c r="K441" s="10"/>
    </row>
    <row r="442" spans="1:11">
      <c r="A442" s="1"/>
      <c r="B442" s="2"/>
      <c r="C442" s="3"/>
      <c r="D442" s="3"/>
      <c r="E442" s="5"/>
      <c r="G442" s="5"/>
      <c r="I442" s="5"/>
      <c r="J442" s="16"/>
      <c r="K442" s="10"/>
    </row>
    <row r="443" spans="1:11">
      <c r="A443" s="1"/>
      <c r="B443" s="2"/>
      <c r="C443" s="3"/>
      <c r="D443" s="3"/>
      <c r="E443" s="5"/>
      <c r="G443" s="5"/>
      <c r="I443" s="5"/>
      <c r="J443" s="16"/>
      <c r="K443" s="10"/>
    </row>
    <row r="444" spans="1:11">
      <c r="A444" s="1"/>
      <c r="B444" s="2"/>
      <c r="C444" s="3"/>
      <c r="D444" s="3"/>
      <c r="E444" s="5"/>
      <c r="G444" s="5"/>
      <c r="I444" s="5"/>
      <c r="J444" s="16"/>
      <c r="K444" s="10"/>
    </row>
    <row r="445" spans="1:11">
      <c r="A445" s="1"/>
      <c r="B445" s="2"/>
      <c r="C445" s="3"/>
      <c r="D445" s="3"/>
      <c r="E445" s="5"/>
      <c r="G445" s="5"/>
      <c r="I445" s="5"/>
      <c r="J445" s="16"/>
      <c r="K445" s="10"/>
    </row>
    <row r="446" spans="1:11">
      <c r="A446" s="1"/>
      <c r="B446" s="2"/>
      <c r="C446" s="3"/>
      <c r="D446" s="3"/>
      <c r="E446" s="5"/>
      <c r="G446" s="5"/>
      <c r="I446" s="5"/>
      <c r="J446" s="16"/>
      <c r="K446" s="10"/>
    </row>
    <row r="447" spans="1:11">
      <c r="A447" s="1"/>
      <c r="B447" s="2"/>
      <c r="C447" s="3"/>
      <c r="D447" s="3"/>
      <c r="E447" s="5"/>
      <c r="G447" s="5"/>
      <c r="I447" s="5"/>
      <c r="J447" s="16"/>
      <c r="K447" s="10"/>
    </row>
    <row r="448" spans="1:11">
      <c r="A448" s="1"/>
      <c r="B448" s="2"/>
      <c r="C448" s="3"/>
      <c r="D448" s="3"/>
      <c r="E448" s="5"/>
      <c r="G448" s="5"/>
      <c r="I448" s="5"/>
      <c r="J448" s="16"/>
      <c r="K448" s="10"/>
    </row>
    <row r="449" spans="1:11">
      <c r="A449" s="1"/>
      <c r="B449" s="2"/>
      <c r="C449" s="3"/>
      <c r="D449" s="3"/>
      <c r="E449" s="5"/>
      <c r="G449" s="5"/>
      <c r="I449" s="5"/>
      <c r="J449" s="16"/>
      <c r="K449" s="10"/>
    </row>
    <row r="450" spans="1:11">
      <c r="A450" s="1"/>
      <c r="B450" s="2"/>
      <c r="C450" s="3"/>
      <c r="D450" s="3"/>
      <c r="E450" s="5"/>
      <c r="G450" s="5"/>
      <c r="I450" s="5"/>
      <c r="J450" s="16"/>
      <c r="K450" s="10"/>
    </row>
    <row r="451" spans="1:11">
      <c r="A451" s="1"/>
      <c r="B451" s="2"/>
      <c r="C451" s="3"/>
      <c r="D451" s="3"/>
      <c r="E451" s="5"/>
      <c r="G451" s="5"/>
      <c r="I451" s="5"/>
      <c r="J451" s="16"/>
      <c r="K451" s="10"/>
    </row>
    <row r="452" spans="1:11">
      <c r="A452" s="1"/>
      <c r="B452" s="2"/>
      <c r="C452" s="3"/>
      <c r="D452" s="3"/>
      <c r="E452" s="5"/>
      <c r="G452" s="5"/>
      <c r="I452" s="5"/>
      <c r="J452" s="16"/>
      <c r="K452" s="10"/>
    </row>
    <row r="453" spans="1:11">
      <c r="A453" s="1"/>
      <c r="B453" s="2"/>
      <c r="C453" s="3"/>
      <c r="D453" s="3"/>
      <c r="E453" s="5"/>
      <c r="G453" s="5"/>
      <c r="I453" s="5"/>
      <c r="J453" s="16"/>
      <c r="K453" s="10"/>
    </row>
    <row r="454" spans="1:11">
      <c r="A454" s="1"/>
      <c r="B454" s="2"/>
      <c r="C454" s="3"/>
      <c r="D454" s="3"/>
      <c r="E454" s="5"/>
      <c r="G454" s="5"/>
      <c r="I454" s="5"/>
      <c r="J454" s="16"/>
      <c r="K454" s="10"/>
    </row>
    <row r="455" spans="1:11">
      <c r="A455" s="1"/>
      <c r="B455" s="2"/>
      <c r="C455" s="3"/>
      <c r="D455" s="3"/>
      <c r="E455" s="5"/>
      <c r="G455" s="5"/>
      <c r="I455" s="5"/>
      <c r="J455" s="16"/>
      <c r="K455" s="10"/>
    </row>
    <row r="456" spans="1:11">
      <c r="A456" s="1"/>
      <c r="B456" s="2"/>
      <c r="C456" s="3"/>
      <c r="D456" s="3"/>
      <c r="E456" s="5"/>
      <c r="G456" s="5"/>
      <c r="I456" s="5"/>
      <c r="J456" s="16"/>
      <c r="K456" s="10"/>
    </row>
    <row r="457" spans="1:11">
      <c r="A457" s="1"/>
      <c r="B457" s="2"/>
      <c r="C457" s="3"/>
      <c r="D457" s="3"/>
      <c r="E457" s="5"/>
      <c r="G457" s="5"/>
      <c r="I457" s="5"/>
      <c r="J457" s="16"/>
      <c r="K457" s="10"/>
    </row>
    <row r="458" spans="1:11">
      <c r="A458" s="1"/>
      <c r="B458" s="2"/>
      <c r="C458" s="3"/>
      <c r="D458" s="3"/>
      <c r="E458" s="5"/>
      <c r="G458" s="5"/>
      <c r="I458" s="5"/>
      <c r="J458" s="16"/>
      <c r="K458" s="10"/>
    </row>
    <row r="459" spans="1:11">
      <c r="A459" s="1"/>
      <c r="B459" s="2"/>
      <c r="C459" s="3"/>
      <c r="D459" s="3"/>
      <c r="E459" s="5"/>
      <c r="G459" s="5"/>
      <c r="I459" s="5"/>
      <c r="J459" s="16"/>
      <c r="K459" s="10"/>
    </row>
    <row r="460" spans="1:11">
      <c r="A460" s="1"/>
      <c r="B460" s="2"/>
      <c r="C460" s="3"/>
      <c r="D460" s="3"/>
      <c r="E460" s="5"/>
      <c r="G460" s="5"/>
      <c r="I460" s="5"/>
      <c r="J460" s="16"/>
      <c r="K460" s="10"/>
    </row>
    <row r="461" spans="1:11">
      <c r="A461" s="1"/>
      <c r="B461" s="2"/>
      <c r="C461" s="3"/>
      <c r="D461" s="3"/>
      <c r="E461" s="5"/>
      <c r="G461" s="5"/>
      <c r="I461" s="5"/>
      <c r="J461" s="16"/>
      <c r="K461" s="10"/>
    </row>
    <row r="462" spans="1:11">
      <c r="A462" s="1"/>
      <c r="B462" s="2"/>
      <c r="C462" s="3"/>
      <c r="D462" s="3"/>
      <c r="E462" s="5"/>
      <c r="G462" s="5"/>
      <c r="I462" s="5"/>
      <c r="J462" s="16"/>
      <c r="K462" s="10"/>
    </row>
    <row r="463" spans="1:11">
      <c r="A463" s="1"/>
      <c r="B463" s="2"/>
      <c r="C463" s="3"/>
      <c r="D463" s="3"/>
      <c r="E463" s="5"/>
      <c r="G463" s="5"/>
      <c r="I463" s="5"/>
      <c r="J463" s="16"/>
      <c r="K463" s="10"/>
    </row>
    <row r="464" spans="1:11">
      <c r="A464" s="1"/>
      <c r="B464" s="2"/>
      <c r="C464" s="3"/>
      <c r="D464" s="3"/>
      <c r="E464" s="5"/>
      <c r="G464" s="5"/>
      <c r="I464" s="5"/>
      <c r="J464" s="16"/>
      <c r="K464" s="10"/>
    </row>
    <row r="465" spans="1:11">
      <c r="A465" s="1"/>
      <c r="B465" s="2"/>
      <c r="C465" s="3"/>
      <c r="D465" s="3"/>
      <c r="E465" s="5"/>
      <c r="G465" s="5"/>
      <c r="I465" s="5"/>
      <c r="J465" s="16"/>
      <c r="K465" s="10"/>
    </row>
    <row r="466" spans="1:11">
      <c r="A466" s="1"/>
      <c r="B466" s="2"/>
      <c r="C466" s="3"/>
      <c r="D466" s="3"/>
      <c r="E466" s="5"/>
      <c r="G466" s="5"/>
      <c r="I466" s="5"/>
      <c r="J466" s="16"/>
      <c r="K466" s="10"/>
    </row>
    <row r="467" spans="1:11">
      <c r="A467" s="1"/>
      <c r="B467" s="2"/>
      <c r="C467" s="3"/>
      <c r="D467" s="3"/>
      <c r="E467" s="5"/>
      <c r="G467" s="5"/>
      <c r="I467" s="5"/>
      <c r="J467" s="16"/>
      <c r="K467" s="10"/>
    </row>
    <row r="468" spans="1:11">
      <c r="A468" s="1"/>
      <c r="B468" s="2"/>
      <c r="C468" s="3"/>
      <c r="D468" s="3"/>
      <c r="E468" s="5"/>
      <c r="G468" s="5"/>
      <c r="I468" s="5"/>
      <c r="J468" s="16"/>
      <c r="K468" s="10"/>
    </row>
    <row r="469" spans="1:11">
      <c r="A469" s="1"/>
      <c r="B469" s="2"/>
      <c r="C469" s="3"/>
      <c r="D469" s="3"/>
      <c r="E469" s="5"/>
      <c r="G469" s="5"/>
      <c r="I469" s="5"/>
      <c r="J469" s="16"/>
      <c r="K469" s="10"/>
    </row>
    <row r="470" spans="1:11">
      <c r="A470" s="1"/>
      <c r="B470" s="2"/>
      <c r="C470" s="3"/>
      <c r="D470" s="3"/>
      <c r="E470" s="5"/>
      <c r="G470" s="5"/>
      <c r="I470" s="5"/>
      <c r="J470" s="16"/>
      <c r="K470" s="10"/>
    </row>
    <row r="471" spans="1:11">
      <c r="A471" s="1"/>
      <c r="B471" s="2"/>
      <c r="C471" s="3"/>
      <c r="D471" s="3"/>
      <c r="E471" s="5"/>
      <c r="G471" s="5"/>
      <c r="I471" s="5"/>
      <c r="J471" s="16"/>
      <c r="K471" s="10"/>
    </row>
    <row r="472" spans="1:11">
      <c r="A472" s="1"/>
      <c r="B472" s="2"/>
      <c r="C472" s="3"/>
      <c r="D472" s="3"/>
      <c r="E472" s="5"/>
      <c r="G472" s="5"/>
      <c r="I472" s="5"/>
      <c r="J472" s="16"/>
      <c r="K472" s="10"/>
    </row>
    <row r="473" spans="1:11">
      <c r="A473" s="1"/>
      <c r="B473" s="2"/>
      <c r="C473" s="3"/>
      <c r="D473" s="3"/>
      <c r="E473" s="5"/>
      <c r="G473" s="5"/>
      <c r="I473" s="5"/>
      <c r="J473" s="16"/>
      <c r="K473" s="10"/>
    </row>
    <row r="474" spans="1:11">
      <c r="A474" s="1"/>
      <c r="B474" s="2"/>
      <c r="C474" s="3"/>
      <c r="D474" s="3"/>
      <c r="E474" s="5"/>
      <c r="G474" s="5"/>
      <c r="I474" s="5"/>
      <c r="J474" s="16"/>
      <c r="K474" s="10"/>
    </row>
    <row r="475" spans="1:11">
      <c r="A475" s="1"/>
      <c r="B475" s="2"/>
      <c r="C475" s="3"/>
      <c r="D475" s="3"/>
      <c r="E475" s="5"/>
      <c r="G475" s="5"/>
      <c r="I475" s="5"/>
      <c r="J475" s="16"/>
      <c r="K475" s="10"/>
    </row>
    <row r="476" spans="1:11">
      <c r="A476" s="1"/>
      <c r="B476" s="2"/>
      <c r="C476" s="3"/>
      <c r="D476" s="3"/>
      <c r="E476" s="5"/>
      <c r="G476" s="5"/>
      <c r="I476" s="5"/>
      <c r="J476" s="16"/>
      <c r="K476" s="10"/>
    </row>
    <row r="477" spans="1:11">
      <c r="A477" s="1"/>
      <c r="B477" s="2"/>
      <c r="C477" s="3"/>
      <c r="D477" s="3"/>
      <c r="E477" s="5"/>
      <c r="G477" s="5"/>
      <c r="I477" s="5"/>
      <c r="J477" s="16"/>
      <c r="K477" s="10"/>
    </row>
    <row r="478" spans="1:11">
      <c r="A478" s="1"/>
      <c r="B478" s="2"/>
      <c r="C478" s="3"/>
      <c r="D478" s="3"/>
      <c r="E478" s="5"/>
      <c r="G478" s="5"/>
      <c r="I478" s="5"/>
      <c r="J478" s="16"/>
      <c r="K478" s="10"/>
    </row>
    <row r="479" spans="1:11">
      <c r="A479" s="1"/>
      <c r="B479" s="2"/>
      <c r="C479" s="3"/>
      <c r="D479" s="3"/>
      <c r="E479" s="5"/>
      <c r="G479" s="5"/>
      <c r="I479" s="5"/>
      <c r="J479" s="16"/>
      <c r="K479" s="10"/>
    </row>
    <row r="480" spans="1:11">
      <c r="A480" s="1"/>
      <c r="B480" s="2"/>
      <c r="C480" s="3"/>
      <c r="D480" s="3"/>
      <c r="E480" s="5"/>
      <c r="G480" s="5"/>
      <c r="I480" s="5"/>
      <c r="J480" s="16"/>
      <c r="K480" s="10"/>
    </row>
    <row r="481" spans="1:11">
      <c r="A481" s="1"/>
      <c r="B481" s="2"/>
      <c r="C481" s="3"/>
      <c r="D481" s="3"/>
      <c r="E481" s="5"/>
      <c r="G481" s="5"/>
      <c r="I481" s="5"/>
      <c r="J481" s="16"/>
      <c r="K481" s="10"/>
    </row>
    <row r="482" spans="1:11">
      <c r="A482" s="1"/>
      <c r="B482" s="2"/>
      <c r="C482" s="3"/>
      <c r="D482" s="3"/>
      <c r="E482" s="5"/>
      <c r="G482" s="5"/>
      <c r="I482" s="5"/>
      <c r="J482" s="16"/>
      <c r="K482" s="10"/>
    </row>
    <row r="483" spans="1:11">
      <c r="A483" s="1"/>
      <c r="B483" s="2"/>
      <c r="C483" s="3"/>
      <c r="D483" s="3"/>
      <c r="E483" s="5"/>
      <c r="G483" s="5"/>
      <c r="I483" s="5"/>
      <c r="J483" s="16"/>
      <c r="K483" s="10"/>
    </row>
    <row r="484" spans="1:11">
      <c r="A484" s="1"/>
      <c r="B484" s="2"/>
      <c r="C484" s="3"/>
      <c r="D484" s="3"/>
      <c r="E484" s="5"/>
      <c r="G484" s="5"/>
      <c r="I484" s="5"/>
      <c r="J484" s="16"/>
      <c r="K484" s="10"/>
    </row>
    <row r="485" spans="1:11">
      <c r="A485" s="1"/>
      <c r="B485" s="2"/>
      <c r="C485" s="3"/>
      <c r="D485" s="3"/>
      <c r="E485" s="5"/>
      <c r="G485" s="5"/>
      <c r="I485" s="5"/>
      <c r="J485" s="16"/>
      <c r="K485" s="10"/>
    </row>
    <row r="486" spans="1:11">
      <c r="A486" s="1"/>
      <c r="B486" s="2"/>
      <c r="C486" s="3"/>
      <c r="D486" s="3"/>
      <c r="E486" s="5"/>
      <c r="G486" s="5"/>
      <c r="I486" s="5"/>
      <c r="J486" s="16"/>
      <c r="K486" s="10"/>
    </row>
    <row r="487" spans="1:11">
      <c r="A487" s="1"/>
      <c r="B487" s="2"/>
      <c r="C487" s="3"/>
      <c r="D487" s="3"/>
      <c r="E487" s="5"/>
      <c r="G487" s="5"/>
      <c r="I487" s="5"/>
      <c r="J487" s="16"/>
      <c r="K487" s="10"/>
    </row>
    <row r="488" spans="1:11">
      <c r="A488" s="1"/>
      <c r="B488" s="2"/>
      <c r="C488" s="3"/>
      <c r="D488" s="3"/>
      <c r="E488" s="5"/>
      <c r="G488" s="5"/>
      <c r="I488" s="5"/>
      <c r="J488" s="16"/>
      <c r="K488" s="10"/>
    </row>
    <row r="489" spans="1:11">
      <c r="A489" s="1"/>
      <c r="B489" s="2"/>
      <c r="C489" s="3"/>
      <c r="D489" s="3"/>
      <c r="E489" s="5"/>
      <c r="G489" s="5"/>
      <c r="I489" s="5"/>
      <c r="J489" s="16"/>
      <c r="K489" s="10"/>
    </row>
    <row r="490" spans="1:11">
      <c r="A490" s="1"/>
      <c r="B490" s="2"/>
      <c r="C490" s="3"/>
      <c r="D490" s="3"/>
      <c r="E490" s="5"/>
      <c r="G490" s="5"/>
      <c r="I490" s="5"/>
      <c r="J490" s="16"/>
      <c r="K490" s="10"/>
    </row>
    <row r="491" spans="1:11">
      <c r="A491" s="1"/>
      <c r="B491" s="2"/>
      <c r="C491" s="3"/>
      <c r="D491" s="3"/>
      <c r="E491" s="5"/>
      <c r="G491" s="5"/>
      <c r="I491" s="5"/>
      <c r="J491" s="16"/>
      <c r="K491" s="10"/>
    </row>
    <row r="492" spans="1:11">
      <c r="A492" s="1"/>
      <c r="B492" s="2"/>
      <c r="C492" s="3"/>
      <c r="D492" s="3"/>
      <c r="E492" s="5"/>
      <c r="G492" s="5"/>
      <c r="I492" s="5"/>
      <c r="J492" s="16"/>
      <c r="K492" s="10"/>
    </row>
    <row r="493" spans="1:11">
      <c r="A493" s="1"/>
      <c r="B493" s="2"/>
      <c r="C493" s="3"/>
      <c r="D493" s="3"/>
      <c r="E493" s="5"/>
      <c r="G493" s="5"/>
      <c r="I493" s="5"/>
      <c r="J493" s="16"/>
      <c r="K493" s="10"/>
    </row>
    <row r="494" spans="1:11">
      <c r="A494" s="1"/>
      <c r="B494" s="2"/>
      <c r="C494" s="3"/>
      <c r="D494" s="3"/>
      <c r="E494" s="5"/>
      <c r="G494" s="5"/>
      <c r="I494" s="5"/>
      <c r="J494" s="16"/>
      <c r="K494" s="10"/>
    </row>
    <row r="495" spans="1:11">
      <c r="A495" s="1"/>
      <c r="B495" s="2"/>
      <c r="C495" s="3"/>
      <c r="D495" s="3"/>
      <c r="E495" s="5"/>
      <c r="G495" s="5"/>
      <c r="I495" s="5"/>
      <c r="J495" s="16"/>
      <c r="K495" s="10"/>
    </row>
    <row r="496" spans="1:11">
      <c r="A496" s="1"/>
      <c r="B496" s="2"/>
      <c r="C496" s="3"/>
      <c r="D496" s="3"/>
      <c r="E496" s="5"/>
      <c r="G496" s="5"/>
      <c r="I496" s="5"/>
      <c r="J496" s="16"/>
      <c r="K496" s="10"/>
    </row>
    <row r="497" spans="1:11">
      <c r="A497" s="1"/>
      <c r="B497" s="2"/>
      <c r="C497" s="3"/>
      <c r="D497" s="3"/>
      <c r="E497" s="5"/>
      <c r="G497" s="5"/>
      <c r="I497" s="5"/>
      <c r="J497" s="16"/>
      <c r="K497" s="10"/>
    </row>
    <row r="498" spans="1:11">
      <c r="A498" s="1"/>
      <c r="B498" s="2"/>
      <c r="C498" s="3"/>
      <c r="D498" s="3"/>
      <c r="E498" s="5"/>
      <c r="G498" s="5"/>
      <c r="I498" s="5"/>
      <c r="J498" s="16"/>
      <c r="K498" s="10"/>
    </row>
    <row r="499" spans="1:11">
      <c r="A499" s="1"/>
      <c r="B499" s="2"/>
      <c r="C499" s="3"/>
      <c r="D499" s="3"/>
      <c r="E499" s="5"/>
      <c r="G499" s="5"/>
      <c r="I499" s="5"/>
      <c r="J499" s="16"/>
      <c r="K499" s="10"/>
    </row>
    <row r="500" spans="1:11">
      <c r="A500" s="1"/>
      <c r="B500" s="2"/>
      <c r="C500" s="3"/>
      <c r="D500" s="3"/>
      <c r="E500" s="5"/>
      <c r="G500" s="5"/>
      <c r="I500" s="5"/>
      <c r="J500" s="16"/>
      <c r="K500" s="10"/>
    </row>
    <row r="501" spans="1:11">
      <c r="A501" s="1"/>
      <c r="B501" s="2"/>
      <c r="C501" s="3"/>
      <c r="D501" s="3"/>
      <c r="E501" s="5"/>
      <c r="G501" s="5"/>
      <c r="I501" s="5"/>
      <c r="J501" s="16"/>
      <c r="K501" s="10"/>
    </row>
    <row r="502" spans="1:11">
      <c r="A502" s="1"/>
      <c r="B502" s="2"/>
      <c r="C502" s="3"/>
      <c r="D502" s="3"/>
      <c r="E502" s="5"/>
      <c r="G502" s="5"/>
      <c r="I502" s="5"/>
      <c r="J502" s="16"/>
      <c r="K502" s="10"/>
    </row>
    <row r="503" spans="1:11">
      <c r="A503" s="1"/>
      <c r="B503" s="2"/>
      <c r="C503" s="3"/>
      <c r="D503" s="3"/>
      <c r="E503" s="5"/>
      <c r="G503" s="5"/>
      <c r="I503" s="5"/>
      <c r="J503" s="16"/>
      <c r="K503" s="10"/>
    </row>
    <row r="504" spans="1:11">
      <c r="A504" s="1"/>
      <c r="B504" s="2"/>
      <c r="C504" s="3"/>
      <c r="D504" s="3"/>
      <c r="E504" s="5"/>
      <c r="G504" s="5"/>
      <c r="I504" s="5"/>
      <c r="J504" s="16"/>
      <c r="K504" s="10"/>
    </row>
    <row r="505" spans="1:11">
      <c r="A505" s="6"/>
      <c r="B505" s="7"/>
      <c r="C505" s="8"/>
      <c r="D505" s="8"/>
      <c r="E505" s="13"/>
      <c r="F505" s="17"/>
      <c r="G505" s="13"/>
      <c r="I505" s="13"/>
      <c r="J505" s="17"/>
      <c r="K505" s="14"/>
    </row>
    <row r="506" spans="1:11">
      <c r="A506" s="4"/>
      <c r="B506" s="4"/>
      <c r="C506" s="4"/>
      <c r="D506" s="4"/>
    </row>
  </sheetData>
  <autoFilter ref="A12:L384">
    <sortState ref="A13:L384">
      <sortCondition ref="B12:B384"/>
    </sortState>
  </autoFilter>
  <mergeCells count="1">
    <mergeCell ref="F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="115" zoomScaleNormal="115" workbookViewId="0">
      <selection activeCell="O15" sqref="O15"/>
    </sheetView>
  </sheetViews>
  <sheetFormatPr defaultRowHeight="15"/>
  <cols>
    <col min="1" max="1" width="17" bestFit="1" customWidth="1"/>
    <col min="2" max="2" width="17.85546875" bestFit="1" customWidth="1"/>
  </cols>
  <sheetData>
    <row r="1" spans="1:2">
      <c r="A1" s="43" t="s">
        <v>515</v>
      </c>
      <c r="B1" t="s">
        <v>517</v>
      </c>
    </row>
    <row r="2" spans="1:2">
      <c r="A2" s="15">
        <v>18</v>
      </c>
      <c r="B2" s="44">
        <v>205</v>
      </c>
    </row>
    <row r="3" spans="1:2">
      <c r="A3" s="15">
        <v>19</v>
      </c>
      <c r="B3" s="44">
        <v>26</v>
      </c>
    </row>
    <row r="4" spans="1:2">
      <c r="A4" s="15">
        <v>20</v>
      </c>
      <c r="B4" s="44">
        <v>49</v>
      </c>
    </row>
    <row r="5" spans="1:2">
      <c r="A5" s="15">
        <v>21</v>
      </c>
      <c r="B5" s="44">
        <v>28</v>
      </c>
    </row>
    <row r="6" spans="1:2">
      <c r="A6" s="15">
        <v>22</v>
      </c>
      <c r="B6" s="44">
        <v>26</v>
      </c>
    </row>
    <row r="7" spans="1:2">
      <c r="A7" s="15">
        <v>23</v>
      </c>
      <c r="B7" s="44">
        <v>18</v>
      </c>
    </row>
    <row r="8" spans="1:2">
      <c r="A8" s="15">
        <v>24</v>
      </c>
      <c r="B8" s="44">
        <v>11</v>
      </c>
    </row>
    <row r="9" spans="1:2">
      <c r="A9" s="15">
        <v>25</v>
      </c>
      <c r="B9" s="44">
        <v>9</v>
      </c>
    </row>
    <row r="10" spans="1:2">
      <c r="A10" s="15" t="s">
        <v>516</v>
      </c>
      <c r="B10" s="44">
        <v>372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98"/>
  <sheetViews>
    <sheetView workbookViewId="0">
      <selection activeCell="D7" sqref="D7"/>
    </sheetView>
  </sheetViews>
  <sheetFormatPr defaultColWidth="44.5703125" defaultRowHeight="15"/>
  <cols>
    <col min="1" max="1" width="7.42578125" bestFit="1" customWidth="1"/>
    <col min="2" max="2" width="26.85546875" bestFit="1" customWidth="1"/>
    <col min="3" max="3" width="4.28515625" bestFit="1" customWidth="1"/>
    <col min="4" max="4" width="28.28515625" bestFit="1" customWidth="1"/>
  </cols>
  <sheetData>
    <row r="1" spans="1:4" ht="32.25" thickBot="1">
      <c r="A1" s="22" t="s">
        <v>505</v>
      </c>
      <c r="B1" s="23" t="s">
        <v>506</v>
      </c>
      <c r="C1" s="23" t="s">
        <v>3</v>
      </c>
      <c r="D1" s="24" t="s">
        <v>507</v>
      </c>
    </row>
    <row r="2" spans="1:4" ht="16.5" thickBot="1">
      <c r="A2" s="25">
        <v>430060</v>
      </c>
      <c r="B2" s="26" t="s">
        <v>16</v>
      </c>
      <c r="C2" s="26">
        <v>1</v>
      </c>
      <c r="D2" s="27">
        <v>18</v>
      </c>
    </row>
    <row r="3" spans="1:4" ht="16.5" thickBot="1">
      <c r="A3" s="25">
        <v>430085</v>
      </c>
      <c r="B3" s="26" t="s">
        <v>22</v>
      </c>
      <c r="C3" s="26">
        <v>1</v>
      </c>
      <c r="D3" s="27">
        <v>23</v>
      </c>
    </row>
    <row r="4" spans="1:4" ht="16.5" thickBot="1">
      <c r="A4" s="25">
        <v>430087</v>
      </c>
      <c r="B4" s="26" t="s">
        <v>23</v>
      </c>
      <c r="C4" s="26">
        <v>1</v>
      </c>
      <c r="D4" s="27">
        <v>21</v>
      </c>
    </row>
    <row r="5" spans="1:4" ht="16.5" thickBot="1">
      <c r="A5" s="25">
        <v>430110</v>
      </c>
      <c r="B5" s="26" t="s">
        <v>29</v>
      </c>
      <c r="C5" s="26">
        <v>1</v>
      </c>
      <c r="D5" s="27">
        <v>18</v>
      </c>
    </row>
    <row r="6" spans="1:4" ht="16.5" thickBot="1">
      <c r="A6" s="25">
        <v>430165</v>
      </c>
      <c r="B6" s="26" t="s">
        <v>36</v>
      </c>
      <c r="C6" s="26">
        <v>1</v>
      </c>
      <c r="D6" s="27">
        <v>20</v>
      </c>
    </row>
    <row r="7" spans="1:4" ht="16.5" thickBot="1">
      <c r="A7" s="25">
        <v>430175</v>
      </c>
      <c r="B7" s="26" t="s">
        <v>38</v>
      </c>
      <c r="C7" s="26">
        <v>1</v>
      </c>
      <c r="D7" s="27">
        <v>18</v>
      </c>
    </row>
    <row r="8" spans="1:4" ht="16.5" thickBot="1">
      <c r="A8" s="25">
        <v>430190</v>
      </c>
      <c r="B8" s="26" t="s">
        <v>41</v>
      </c>
      <c r="C8" s="26">
        <v>1</v>
      </c>
      <c r="D8" s="27">
        <v>21</v>
      </c>
    </row>
    <row r="9" spans="1:4" ht="16.5" thickBot="1">
      <c r="A9" s="25">
        <v>430265</v>
      </c>
      <c r="B9" s="26" t="s">
        <v>61</v>
      </c>
      <c r="C9" s="26">
        <v>1</v>
      </c>
      <c r="D9" s="27">
        <v>18</v>
      </c>
    </row>
    <row r="10" spans="1:4" ht="16.5" thickBot="1">
      <c r="A10" s="25">
        <v>430270</v>
      </c>
      <c r="B10" s="26" t="s">
        <v>62</v>
      </c>
      <c r="C10" s="26">
        <v>1</v>
      </c>
      <c r="D10" s="27">
        <v>18</v>
      </c>
    </row>
    <row r="11" spans="1:4" ht="16.5" thickBot="1">
      <c r="A11" s="25">
        <v>430310</v>
      </c>
      <c r="B11" s="26" t="s">
        <v>66</v>
      </c>
      <c r="C11" s="26">
        <v>1</v>
      </c>
      <c r="D11" s="27">
        <v>19</v>
      </c>
    </row>
    <row r="12" spans="1:4" ht="16.5" thickBot="1">
      <c r="A12" s="25">
        <v>430350</v>
      </c>
      <c r="B12" s="26" t="s">
        <v>70</v>
      </c>
      <c r="C12" s="26">
        <v>1</v>
      </c>
      <c r="D12" s="27">
        <v>18</v>
      </c>
    </row>
    <row r="13" spans="1:4" ht="16.5" thickBot="1">
      <c r="A13" s="25">
        <v>430360</v>
      </c>
      <c r="B13" s="26" t="s">
        <v>72</v>
      </c>
      <c r="C13" s="26">
        <v>1</v>
      </c>
      <c r="D13" s="27">
        <v>18</v>
      </c>
    </row>
    <row r="14" spans="1:4" ht="16.5" thickBot="1">
      <c r="A14" s="25">
        <v>430390</v>
      </c>
      <c r="B14" s="26" t="s">
        <v>76</v>
      </c>
      <c r="C14" s="26">
        <v>1</v>
      </c>
      <c r="D14" s="27">
        <v>18</v>
      </c>
    </row>
    <row r="15" spans="1:4" ht="16.5" thickBot="1">
      <c r="A15" s="25">
        <v>430460</v>
      </c>
      <c r="B15" s="26" t="s">
        <v>84</v>
      </c>
      <c r="C15" s="26">
        <v>1</v>
      </c>
      <c r="D15" s="27">
        <v>18</v>
      </c>
    </row>
    <row r="16" spans="1:4" ht="16.5" thickBot="1">
      <c r="A16" s="25">
        <v>430468</v>
      </c>
      <c r="B16" s="26" t="s">
        <v>90</v>
      </c>
      <c r="C16" s="26">
        <v>1</v>
      </c>
      <c r="D16" s="28">
        <v>18</v>
      </c>
    </row>
    <row r="17" spans="1:4" ht="16.5" thickBot="1">
      <c r="A17" s="25">
        <v>430517</v>
      </c>
      <c r="B17" s="26" t="s">
        <v>105</v>
      </c>
      <c r="C17" s="26">
        <v>1</v>
      </c>
      <c r="D17" s="27">
        <v>18</v>
      </c>
    </row>
    <row r="18" spans="1:4" ht="16.5" thickBot="1">
      <c r="A18" s="25">
        <v>430535</v>
      </c>
      <c r="B18" s="26" t="s">
        <v>108</v>
      </c>
      <c r="C18" s="26">
        <v>1</v>
      </c>
      <c r="D18" s="27">
        <v>18</v>
      </c>
    </row>
    <row r="19" spans="1:4" ht="16.5" thickBot="1">
      <c r="A19" s="25">
        <v>430544</v>
      </c>
      <c r="B19" s="26" t="s">
        <v>112</v>
      </c>
      <c r="C19" s="26">
        <v>1</v>
      </c>
      <c r="D19" s="27">
        <v>18</v>
      </c>
    </row>
    <row r="20" spans="1:4" ht="16.5" thickBot="1">
      <c r="A20" s="25">
        <v>430640</v>
      </c>
      <c r="B20" s="26" t="s">
        <v>135</v>
      </c>
      <c r="C20" s="26">
        <v>1</v>
      </c>
      <c r="D20" s="27">
        <v>21</v>
      </c>
    </row>
    <row r="21" spans="1:4" ht="16.5" thickBot="1">
      <c r="A21" s="25">
        <v>430650</v>
      </c>
      <c r="B21" s="26" t="s">
        <v>138</v>
      </c>
      <c r="C21" s="26">
        <v>1</v>
      </c>
      <c r="D21" s="27">
        <v>18</v>
      </c>
    </row>
    <row r="22" spans="1:4" ht="16.5" thickBot="1">
      <c r="A22" s="25">
        <v>430676</v>
      </c>
      <c r="B22" s="26" t="s">
        <v>144</v>
      </c>
      <c r="C22" s="26">
        <v>1</v>
      </c>
      <c r="D22" s="27">
        <v>18</v>
      </c>
    </row>
    <row r="23" spans="1:4" ht="16.5" thickBot="1">
      <c r="A23" s="25">
        <v>430760</v>
      </c>
      <c r="B23" s="26" t="s">
        <v>159</v>
      </c>
      <c r="C23" s="26">
        <v>1</v>
      </c>
      <c r="D23" s="27">
        <v>18</v>
      </c>
    </row>
    <row r="24" spans="1:4" ht="16.5" thickBot="1">
      <c r="A24" s="25">
        <v>430770</v>
      </c>
      <c r="B24" s="26" t="s">
        <v>160</v>
      </c>
      <c r="C24" s="26">
        <v>1</v>
      </c>
      <c r="D24" s="27">
        <v>22</v>
      </c>
    </row>
    <row r="25" spans="1:4" ht="16.5" thickBot="1">
      <c r="A25" s="25">
        <v>430880</v>
      </c>
      <c r="B25" s="26" t="s">
        <v>180</v>
      </c>
      <c r="C25" s="26">
        <v>1</v>
      </c>
      <c r="D25" s="27">
        <v>18</v>
      </c>
    </row>
    <row r="26" spans="1:4" ht="16.5" thickBot="1">
      <c r="A26" s="25">
        <v>430905</v>
      </c>
      <c r="B26" s="26" t="s">
        <v>184</v>
      </c>
      <c r="C26" s="26">
        <v>1</v>
      </c>
      <c r="D26" s="27">
        <v>18</v>
      </c>
    </row>
    <row r="27" spans="1:4" ht="16.5" thickBot="1">
      <c r="A27" s="25">
        <v>430920</v>
      </c>
      <c r="B27" s="26" t="s">
        <v>188</v>
      </c>
      <c r="C27" s="26">
        <v>1</v>
      </c>
      <c r="D27" s="27">
        <v>18</v>
      </c>
    </row>
    <row r="28" spans="1:4" ht="16.5" thickBot="1">
      <c r="A28" s="25">
        <v>430930</v>
      </c>
      <c r="B28" s="26" t="s">
        <v>190</v>
      </c>
      <c r="C28" s="26">
        <v>1</v>
      </c>
      <c r="D28" s="27">
        <v>20</v>
      </c>
    </row>
    <row r="29" spans="1:4" ht="16.5" thickBot="1">
      <c r="A29" s="25">
        <v>430955</v>
      </c>
      <c r="B29" s="26" t="s">
        <v>193</v>
      </c>
      <c r="C29" s="26">
        <v>1</v>
      </c>
      <c r="D29" s="27">
        <v>21</v>
      </c>
    </row>
    <row r="30" spans="1:4" ht="16.5" thickBot="1">
      <c r="A30" s="25">
        <v>431010</v>
      </c>
      <c r="B30" s="26" t="s">
        <v>204</v>
      </c>
      <c r="C30" s="26">
        <v>1</v>
      </c>
      <c r="D30" s="27">
        <v>21</v>
      </c>
    </row>
    <row r="31" spans="1:4" ht="16.5" thickBot="1">
      <c r="A31" s="25">
        <v>431080</v>
      </c>
      <c r="B31" s="26" t="s">
        <v>221</v>
      </c>
      <c r="C31" s="26">
        <v>1</v>
      </c>
      <c r="D31" s="27">
        <v>18</v>
      </c>
    </row>
    <row r="32" spans="1:4" ht="16.5" thickBot="1">
      <c r="A32" s="25">
        <v>431162</v>
      </c>
      <c r="B32" s="26" t="s">
        <v>239</v>
      </c>
      <c r="C32" s="26">
        <v>1</v>
      </c>
      <c r="D32" s="27">
        <v>18</v>
      </c>
    </row>
    <row r="33" spans="1:4" ht="16.5" thickBot="1">
      <c r="A33" s="25">
        <v>431179</v>
      </c>
      <c r="B33" s="26" t="s">
        <v>246</v>
      </c>
      <c r="C33" s="26">
        <v>1</v>
      </c>
      <c r="D33" s="27">
        <v>18</v>
      </c>
    </row>
    <row r="34" spans="1:4" ht="16.5" thickBot="1">
      <c r="A34" s="25">
        <v>431198</v>
      </c>
      <c r="B34" s="26" t="s">
        <v>249</v>
      </c>
      <c r="C34" s="26">
        <v>1</v>
      </c>
      <c r="D34" s="27">
        <v>23</v>
      </c>
    </row>
    <row r="35" spans="1:4" ht="16.5" thickBot="1">
      <c r="A35" s="25">
        <v>431225</v>
      </c>
      <c r="B35" s="26" t="s">
        <v>257</v>
      </c>
      <c r="C35" s="26">
        <v>1</v>
      </c>
      <c r="D35" s="27">
        <v>18</v>
      </c>
    </row>
    <row r="36" spans="1:4" ht="16.5" thickBot="1">
      <c r="A36" s="25">
        <v>431240</v>
      </c>
      <c r="B36" s="26" t="s">
        <v>262</v>
      </c>
      <c r="C36" s="26">
        <v>1</v>
      </c>
      <c r="D36" s="27">
        <v>20</v>
      </c>
    </row>
    <row r="37" spans="1:4" ht="16.5" thickBot="1">
      <c r="A37" s="25">
        <v>431247</v>
      </c>
      <c r="B37" s="26" t="s">
        <v>266</v>
      </c>
      <c r="C37" s="26">
        <v>1</v>
      </c>
      <c r="D37" s="27">
        <v>18</v>
      </c>
    </row>
    <row r="38" spans="1:4" ht="16.5" thickBot="1">
      <c r="A38" s="25">
        <v>431306</v>
      </c>
      <c r="B38" s="26" t="s">
        <v>281</v>
      </c>
      <c r="C38" s="26">
        <v>1</v>
      </c>
      <c r="D38" s="27">
        <v>18</v>
      </c>
    </row>
    <row r="39" spans="1:4" ht="16.5" thickBot="1">
      <c r="A39" s="25">
        <v>431337</v>
      </c>
      <c r="B39" s="26" t="s">
        <v>288</v>
      </c>
      <c r="C39" s="26">
        <v>1</v>
      </c>
      <c r="D39" s="27">
        <v>18</v>
      </c>
    </row>
    <row r="40" spans="1:4" ht="16.5" thickBot="1">
      <c r="A40" s="25">
        <v>431340</v>
      </c>
      <c r="B40" s="26" t="s">
        <v>291</v>
      </c>
      <c r="C40" s="26">
        <v>1</v>
      </c>
      <c r="D40" s="27">
        <v>18</v>
      </c>
    </row>
    <row r="41" spans="1:4" ht="16.5" thickBot="1">
      <c r="A41" s="25">
        <v>431403</v>
      </c>
      <c r="B41" s="26" t="s">
        <v>304</v>
      </c>
      <c r="C41" s="26">
        <v>1</v>
      </c>
      <c r="D41" s="27">
        <v>18</v>
      </c>
    </row>
    <row r="42" spans="1:4" ht="16.5" thickBot="1">
      <c r="A42" s="25">
        <v>431405</v>
      </c>
      <c r="B42" s="26" t="s">
        <v>305</v>
      </c>
      <c r="C42" s="26">
        <v>1</v>
      </c>
      <c r="D42" s="27">
        <v>18</v>
      </c>
    </row>
    <row r="43" spans="1:4" ht="16.5" thickBot="1">
      <c r="A43" s="25">
        <v>431480</v>
      </c>
      <c r="B43" s="26" t="s">
        <v>328</v>
      </c>
      <c r="C43" s="26">
        <v>1</v>
      </c>
      <c r="D43" s="27">
        <v>18</v>
      </c>
    </row>
    <row r="44" spans="1:4" ht="16.5" thickBot="1">
      <c r="A44" s="25">
        <v>431490</v>
      </c>
      <c r="B44" s="26" t="s">
        <v>329</v>
      </c>
      <c r="C44" s="26">
        <v>1</v>
      </c>
      <c r="D44" s="27">
        <v>18</v>
      </c>
    </row>
    <row r="45" spans="1:4" ht="16.5" thickBot="1">
      <c r="A45" s="25">
        <v>431514</v>
      </c>
      <c r="B45" s="26" t="s">
        <v>335</v>
      </c>
      <c r="C45" s="26">
        <v>1</v>
      </c>
      <c r="D45" s="27">
        <v>25</v>
      </c>
    </row>
    <row r="46" spans="1:4" ht="16.5" thickBot="1">
      <c r="A46" s="25">
        <v>431575</v>
      </c>
      <c r="B46" s="26" t="s">
        <v>349</v>
      </c>
      <c r="C46" s="26">
        <v>1</v>
      </c>
      <c r="D46" s="27">
        <v>18</v>
      </c>
    </row>
    <row r="47" spans="1:4" ht="16.5" thickBot="1">
      <c r="A47" s="25">
        <v>431600</v>
      </c>
      <c r="B47" s="26" t="s">
        <v>353</v>
      </c>
      <c r="C47" s="26">
        <v>1</v>
      </c>
      <c r="D47" s="27">
        <v>19</v>
      </c>
    </row>
    <row r="48" spans="1:4" ht="16.5" thickBot="1">
      <c r="A48" s="25">
        <v>431650</v>
      </c>
      <c r="B48" s="26" t="s">
        <v>362</v>
      </c>
      <c r="C48" s="26">
        <v>1</v>
      </c>
      <c r="D48" s="27">
        <v>18</v>
      </c>
    </row>
    <row r="49" spans="1:4" ht="16.5" thickBot="1">
      <c r="A49" s="25">
        <v>431695</v>
      </c>
      <c r="B49" s="26" t="s">
        <v>370</v>
      </c>
      <c r="C49" s="26">
        <v>1</v>
      </c>
      <c r="D49" s="27">
        <v>18</v>
      </c>
    </row>
    <row r="50" spans="1:4" ht="16.5" thickBot="1">
      <c r="A50" s="25">
        <v>431820</v>
      </c>
      <c r="B50" s="26" t="s">
        <v>388</v>
      </c>
      <c r="C50" s="26">
        <v>1</v>
      </c>
      <c r="D50" s="27">
        <v>18</v>
      </c>
    </row>
    <row r="51" spans="1:4" ht="16.5" thickBot="1">
      <c r="A51" s="25">
        <v>431840</v>
      </c>
      <c r="B51" s="26" t="s">
        <v>390</v>
      </c>
      <c r="C51" s="26">
        <v>1</v>
      </c>
      <c r="D51" s="27">
        <v>18</v>
      </c>
    </row>
    <row r="52" spans="1:4" ht="16.5" thickBot="1">
      <c r="A52" s="25">
        <v>431848</v>
      </c>
      <c r="B52" s="26" t="s">
        <v>396</v>
      </c>
      <c r="C52" s="26">
        <v>1</v>
      </c>
      <c r="D52" s="27">
        <v>18</v>
      </c>
    </row>
    <row r="53" spans="1:4" ht="16.5" thickBot="1">
      <c r="A53" s="25">
        <v>431861</v>
      </c>
      <c r="B53" s="26" t="s">
        <v>400</v>
      </c>
      <c r="C53" s="26">
        <v>1</v>
      </c>
      <c r="D53" s="27">
        <v>18</v>
      </c>
    </row>
    <row r="54" spans="1:4" ht="16.5" thickBot="1">
      <c r="A54" s="25">
        <v>431870</v>
      </c>
      <c r="B54" s="26" t="s">
        <v>402</v>
      </c>
      <c r="C54" s="26">
        <v>1</v>
      </c>
      <c r="D54" s="27">
        <v>18</v>
      </c>
    </row>
    <row r="55" spans="1:4" ht="16.5" thickBot="1">
      <c r="A55" s="25">
        <v>431935</v>
      </c>
      <c r="B55" s="26" t="s">
        <v>411</v>
      </c>
      <c r="C55" s="26">
        <v>1</v>
      </c>
      <c r="D55" s="27">
        <v>20</v>
      </c>
    </row>
    <row r="56" spans="1:4" ht="16.5" thickBot="1">
      <c r="A56" s="25">
        <v>431950</v>
      </c>
      <c r="B56" s="26" t="s">
        <v>415</v>
      </c>
      <c r="C56" s="26">
        <v>1</v>
      </c>
      <c r="D56" s="27">
        <v>18</v>
      </c>
    </row>
    <row r="57" spans="1:4" ht="16.5" thickBot="1">
      <c r="A57" s="25">
        <v>431990</v>
      </c>
      <c r="B57" s="26" t="s">
        <v>422</v>
      </c>
      <c r="C57" s="26">
        <v>1</v>
      </c>
      <c r="D57" s="27">
        <v>19</v>
      </c>
    </row>
    <row r="58" spans="1:4" ht="16.5" thickBot="1">
      <c r="A58" s="25">
        <v>432000</v>
      </c>
      <c r="B58" s="26" t="s">
        <v>423</v>
      </c>
      <c r="C58" s="26">
        <v>1</v>
      </c>
      <c r="D58" s="27">
        <v>18</v>
      </c>
    </row>
    <row r="59" spans="1:4" ht="16.5" thickBot="1">
      <c r="A59" s="25">
        <v>432035</v>
      </c>
      <c r="B59" s="26" t="s">
        <v>430</v>
      </c>
      <c r="C59" s="26">
        <v>1</v>
      </c>
      <c r="D59" s="27">
        <v>18</v>
      </c>
    </row>
    <row r="60" spans="1:4" ht="16.5" thickBot="1">
      <c r="A60" s="25">
        <v>432055</v>
      </c>
      <c r="B60" s="26" t="s">
        <v>434</v>
      </c>
      <c r="C60" s="26">
        <v>1</v>
      </c>
      <c r="D60" s="27">
        <v>21</v>
      </c>
    </row>
    <row r="61" spans="1:4" ht="16.5" thickBot="1">
      <c r="A61" s="25">
        <v>432085</v>
      </c>
      <c r="B61" s="26" t="s">
        <v>441</v>
      </c>
      <c r="C61" s="26">
        <v>1</v>
      </c>
      <c r="D61" s="27">
        <v>18</v>
      </c>
    </row>
    <row r="62" spans="1:4" ht="16.5" thickBot="1">
      <c r="A62" s="25">
        <v>432110</v>
      </c>
      <c r="B62" s="26" t="s">
        <v>444</v>
      </c>
      <c r="C62" s="26">
        <v>1</v>
      </c>
      <c r="D62" s="27">
        <v>18</v>
      </c>
    </row>
    <row r="63" spans="1:4" ht="16.5" thickBot="1">
      <c r="A63" s="25">
        <v>432120</v>
      </c>
      <c r="B63" s="26" t="s">
        <v>445</v>
      </c>
      <c r="C63" s="26">
        <v>1</v>
      </c>
      <c r="D63" s="27">
        <v>18</v>
      </c>
    </row>
    <row r="64" spans="1:4" ht="16.5" thickBot="1">
      <c r="A64" s="25">
        <v>432170</v>
      </c>
      <c r="B64" s="26" t="s">
        <v>460</v>
      </c>
      <c r="C64" s="26">
        <v>1</v>
      </c>
      <c r="D64" s="27">
        <v>18</v>
      </c>
    </row>
    <row r="65" spans="1:4" ht="16.5" thickBot="1">
      <c r="A65" s="25">
        <v>432200</v>
      </c>
      <c r="B65" s="26" t="s">
        <v>466</v>
      </c>
      <c r="C65" s="26">
        <v>1</v>
      </c>
      <c r="D65" s="27">
        <v>20</v>
      </c>
    </row>
    <row r="66" spans="1:4" ht="16.5" thickBot="1">
      <c r="A66" s="25">
        <v>432225</v>
      </c>
      <c r="B66" s="26" t="s">
        <v>471</v>
      </c>
      <c r="C66" s="26">
        <v>1</v>
      </c>
      <c r="D66" s="27">
        <v>22</v>
      </c>
    </row>
    <row r="67" spans="1:4" ht="16.5" thickBot="1">
      <c r="A67" s="25">
        <v>432300</v>
      </c>
      <c r="B67" s="26" t="s">
        <v>488</v>
      </c>
      <c r="C67" s="26">
        <v>1</v>
      </c>
      <c r="D67" s="27">
        <v>18</v>
      </c>
    </row>
    <row r="68" spans="1:4" ht="16.5" thickBot="1">
      <c r="A68" s="29">
        <v>430050</v>
      </c>
      <c r="B68" s="30" t="s">
        <v>13</v>
      </c>
      <c r="C68" s="30">
        <v>2</v>
      </c>
      <c r="D68" s="31">
        <v>23</v>
      </c>
    </row>
    <row r="69" spans="1:4" ht="16.5" thickBot="1">
      <c r="A69" s="29">
        <v>430064</v>
      </c>
      <c r="B69" s="30" t="s">
        <v>18</v>
      </c>
      <c r="C69" s="30">
        <v>2</v>
      </c>
      <c r="D69" s="31">
        <v>18</v>
      </c>
    </row>
    <row r="70" spans="1:4" ht="16.5" thickBot="1">
      <c r="A70" s="29">
        <v>430185</v>
      </c>
      <c r="B70" s="30" t="s">
        <v>39</v>
      </c>
      <c r="C70" s="30">
        <v>2</v>
      </c>
      <c r="D70" s="31">
        <v>18</v>
      </c>
    </row>
    <row r="71" spans="1:4" ht="16.5" thickBot="1">
      <c r="A71" s="29">
        <v>430237</v>
      </c>
      <c r="B71" s="30" t="s">
        <v>55</v>
      </c>
      <c r="C71" s="30">
        <v>2</v>
      </c>
      <c r="D71" s="31">
        <v>18</v>
      </c>
    </row>
    <row r="72" spans="1:4" ht="16.5" thickBot="1">
      <c r="A72" s="29">
        <v>430340</v>
      </c>
      <c r="B72" s="30" t="s">
        <v>69</v>
      </c>
      <c r="C72" s="30">
        <v>2</v>
      </c>
      <c r="D72" s="31">
        <v>18</v>
      </c>
    </row>
    <row r="73" spans="1:4" ht="16.5" thickBot="1">
      <c r="A73" s="29">
        <v>430607</v>
      </c>
      <c r="B73" s="30" t="s">
        <v>127</v>
      </c>
      <c r="C73" s="30">
        <v>2</v>
      </c>
      <c r="D73" s="31">
        <v>20</v>
      </c>
    </row>
    <row r="74" spans="1:4" ht="16.5" thickBot="1">
      <c r="A74" s="29">
        <v>430632</v>
      </c>
      <c r="B74" s="30" t="s">
        <v>132</v>
      </c>
      <c r="C74" s="30">
        <v>2</v>
      </c>
      <c r="D74" s="31">
        <v>18</v>
      </c>
    </row>
    <row r="75" spans="1:4" ht="16.5" thickBot="1">
      <c r="A75" s="29">
        <v>430730</v>
      </c>
      <c r="B75" s="30" t="s">
        <v>154</v>
      </c>
      <c r="C75" s="30">
        <v>2</v>
      </c>
      <c r="D75" s="31">
        <v>18</v>
      </c>
    </row>
    <row r="76" spans="1:4" ht="16.5" thickBot="1">
      <c r="A76" s="29">
        <v>430745</v>
      </c>
      <c r="B76" s="30" t="s">
        <v>156</v>
      </c>
      <c r="C76" s="30">
        <v>2</v>
      </c>
      <c r="D76" s="31">
        <v>18</v>
      </c>
    </row>
    <row r="77" spans="1:4" ht="16.5" thickBot="1">
      <c r="A77" s="29">
        <v>430850</v>
      </c>
      <c r="B77" s="30" t="s">
        <v>176</v>
      </c>
      <c r="C77" s="30">
        <v>2</v>
      </c>
      <c r="D77" s="32">
        <v>19</v>
      </c>
    </row>
    <row r="78" spans="1:4" ht="16.5" thickBot="1">
      <c r="A78" s="29">
        <v>431050</v>
      </c>
      <c r="B78" s="30" t="s">
        <v>213</v>
      </c>
      <c r="C78" s="30">
        <v>2</v>
      </c>
      <c r="D78" s="31">
        <v>18</v>
      </c>
    </row>
    <row r="79" spans="1:4" ht="16.5" thickBot="1">
      <c r="A79" s="29">
        <v>431160</v>
      </c>
      <c r="B79" s="30" t="s">
        <v>238</v>
      </c>
      <c r="C79" s="30">
        <v>2</v>
      </c>
      <c r="D79" s="31">
        <v>18</v>
      </c>
    </row>
    <row r="80" spans="1:4" ht="16.5" thickBot="1">
      <c r="A80" s="29">
        <v>431344</v>
      </c>
      <c r="B80" s="30" t="s">
        <v>293</v>
      </c>
      <c r="C80" s="30">
        <v>2</v>
      </c>
      <c r="D80" s="31">
        <v>20</v>
      </c>
    </row>
    <row r="81" spans="1:4" ht="16.5" thickBot="1">
      <c r="A81" s="29">
        <v>431380</v>
      </c>
      <c r="B81" s="30" t="s">
        <v>299</v>
      </c>
      <c r="C81" s="30">
        <v>2</v>
      </c>
      <c r="D81" s="31">
        <v>20</v>
      </c>
    </row>
    <row r="82" spans="1:4" ht="16.5" thickBot="1">
      <c r="A82" s="29">
        <v>431445</v>
      </c>
      <c r="B82" s="30" t="s">
        <v>316</v>
      </c>
      <c r="C82" s="30">
        <v>2</v>
      </c>
      <c r="D82" s="31">
        <v>20</v>
      </c>
    </row>
    <row r="83" spans="1:4" ht="16.5" thickBot="1">
      <c r="A83" s="29">
        <v>431449</v>
      </c>
      <c r="B83" s="30" t="s">
        <v>319</v>
      </c>
      <c r="C83" s="30">
        <v>2</v>
      </c>
      <c r="D83" s="31">
        <v>18</v>
      </c>
    </row>
    <row r="84" spans="1:4" ht="16.5" thickBot="1">
      <c r="A84" s="29">
        <v>431470</v>
      </c>
      <c r="B84" s="30" t="s">
        <v>324</v>
      </c>
      <c r="C84" s="30">
        <v>2</v>
      </c>
      <c r="D84" s="31">
        <v>18</v>
      </c>
    </row>
    <row r="85" spans="1:4" ht="16.5" thickBot="1">
      <c r="A85" s="29">
        <v>431590</v>
      </c>
      <c r="B85" s="30" t="s">
        <v>351</v>
      </c>
      <c r="C85" s="30">
        <v>2</v>
      </c>
      <c r="D85" s="31">
        <v>23</v>
      </c>
    </row>
    <row r="86" spans="1:4" ht="16.5" thickBot="1">
      <c r="A86" s="29">
        <v>432020</v>
      </c>
      <c r="B86" s="30" t="s">
        <v>425</v>
      </c>
      <c r="C86" s="30">
        <v>2</v>
      </c>
      <c r="D86" s="31">
        <v>19</v>
      </c>
    </row>
    <row r="87" spans="1:4" ht="16.5" thickBot="1">
      <c r="A87" s="29">
        <v>432132</v>
      </c>
      <c r="B87" s="30" t="s">
        <v>447</v>
      </c>
      <c r="C87" s="30">
        <v>2</v>
      </c>
      <c r="D87" s="31">
        <v>19</v>
      </c>
    </row>
    <row r="88" spans="1:4" ht="16.5" thickBot="1">
      <c r="A88" s="29">
        <v>432140</v>
      </c>
      <c r="B88" s="30" t="s">
        <v>449</v>
      </c>
      <c r="C88" s="30">
        <v>2</v>
      </c>
      <c r="D88" s="31">
        <v>18</v>
      </c>
    </row>
    <row r="89" spans="1:4" ht="16.5" thickBot="1">
      <c r="A89" s="29">
        <v>432147</v>
      </c>
      <c r="B89" s="30" t="s">
        <v>453</v>
      </c>
      <c r="C89" s="30">
        <v>2</v>
      </c>
      <c r="D89" s="31">
        <v>18</v>
      </c>
    </row>
    <row r="90" spans="1:4" ht="16.5" thickBot="1">
      <c r="A90" s="29">
        <v>432190</v>
      </c>
      <c r="B90" s="30" t="s">
        <v>464</v>
      </c>
      <c r="C90" s="30">
        <v>2</v>
      </c>
      <c r="D90" s="31">
        <v>19</v>
      </c>
    </row>
    <row r="91" spans="1:4" ht="16.5" thickBot="1">
      <c r="A91" s="29">
        <v>432310</v>
      </c>
      <c r="B91" s="30" t="s">
        <v>489</v>
      </c>
      <c r="C91" s="30">
        <v>2</v>
      </c>
      <c r="D91" s="31">
        <v>18</v>
      </c>
    </row>
    <row r="92" spans="1:4" ht="16.5" thickBot="1">
      <c r="A92" s="29">
        <v>432350</v>
      </c>
      <c r="B92" s="30" t="s">
        <v>495</v>
      </c>
      <c r="C92" s="30">
        <v>2</v>
      </c>
      <c r="D92" s="31">
        <v>20</v>
      </c>
    </row>
    <row r="93" spans="1:4" ht="16.5" thickBot="1">
      <c r="A93" s="29">
        <v>432370</v>
      </c>
      <c r="B93" s="30" t="s">
        <v>497</v>
      </c>
      <c r="C93" s="30">
        <v>2</v>
      </c>
      <c r="D93" s="31">
        <v>18</v>
      </c>
    </row>
    <row r="94" spans="1:4" ht="16.5" thickBot="1">
      <c r="A94" s="25">
        <v>430063</v>
      </c>
      <c r="B94" s="26" t="s">
        <v>17</v>
      </c>
      <c r="C94" s="26">
        <v>3</v>
      </c>
      <c r="D94" s="27">
        <v>18</v>
      </c>
    </row>
    <row r="95" spans="1:4" ht="16.5" thickBot="1">
      <c r="A95" s="25">
        <v>430107</v>
      </c>
      <c r="B95" s="26" t="s">
        <v>26</v>
      </c>
      <c r="C95" s="26">
        <v>3</v>
      </c>
      <c r="D95" s="27">
        <v>18</v>
      </c>
    </row>
    <row r="96" spans="1:4" ht="16.5" thickBot="1">
      <c r="A96" s="25">
        <v>430130</v>
      </c>
      <c r="B96" s="26" t="s">
        <v>30</v>
      </c>
      <c r="C96" s="26">
        <v>3</v>
      </c>
      <c r="D96" s="27">
        <v>22</v>
      </c>
    </row>
    <row r="97" spans="1:4" ht="16.5" thickBot="1">
      <c r="A97" s="25">
        <v>430450</v>
      </c>
      <c r="B97" s="26" t="s">
        <v>83</v>
      </c>
      <c r="C97" s="26">
        <v>3</v>
      </c>
      <c r="D97" s="27">
        <v>18</v>
      </c>
    </row>
    <row r="98" spans="1:4" ht="16.5" thickBot="1">
      <c r="A98" s="25">
        <v>430466</v>
      </c>
      <c r="B98" s="26" t="s">
        <v>89</v>
      </c>
      <c r="C98" s="26">
        <v>3</v>
      </c>
      <c r="D98" s="27">
        <v>20</v>
      </c>
    </row>
    <row r="99" spans="1:4" ht="16.5" thickBot="1">
      <c r="A99" s="25">
        <v>430512</v>
      </c>
      <c r="B99" s="26" t="s">
        <v>102</v>
      </c>
      <c r="C99" s="26">
        <v>3</v>
      </c>
      <c r="D99" s="27">
        <v>20</v>
      </c>
    </row>
    <row r="100" spans="1:4" ht="16.5" thickBot="1">
      <c r="A100" s="25">
        <v>430543</v>
      </c>
      <c r="B100" s="26" t="s">
        <v>111</v>
      </c>
      <c r="C100" s="26">
        <v>3</v>
      </c>
      <c r="D100" s="27">
        <v>18</v>
      </c>
    </row>
    <row r="101" spans="1:4" ht="16.5" thickBot="1">
      <c r="A101" s="25">
        <v>430605</v>
      </c>
      <c r="B101" s="26" t="s">
        <v>126</v>
      </c>
      <c r="C101" s="26">
        <v>3</v>
      </c>
      <c r="D101" s="27">
        <v>22</v>
      </c>
    </row>
    <row r="102" spans="1:4" ht="16.5" thickBot="1">
      <c r="A102" s="25">
        <v>430710</v>
      </c>
      <c r="B102" s="26" t="s">
        <v>194</v>
      </c>
      <c r="C102" s="26">
        <v>3</v>
      </c>
      <c r="D102" s="27">
        <v>18</v>
      </c>
    </row>
    <row r="103" spans="1:4" ht="16.5" thickBot="1">
      <c r="A103" s="25">
        <v>431100</v>
      </c>
      <c r="B103" s="26" t="s">
        <v>225</v>
      </c>
      <c r="C103" s="26">
        <v>3</v>
      </c>
      <c r="D103" s="27">
        <v>18</v>
      </c>
    </row>
    <row r="104" spans="1:4" ht="16.5" thickBot="1">
      <c r="A104" s="25">
        <v>431245</v>
      </c>
      <c r="B104" s="26" t="s">
        <v>265</v>
      </c>
      <c r="C104" s="26">
        <v>3</v>
      </c>
      <c r="D104" s="27">
        <v>18</v>
      </c>
    </row>
    <row r="105" spans="1:4" ht="16.5" thickBot="1">
      <c r="A105" s="25">
        <v>431417</v>
      </c>
      <c r="B105" s="26" t="s">
        <v>311</v>
      </c>
      <c r="C105" s="26">
        <v>3</v>
      </c>
      <c r="D105" s="27">
        <v>18</v>
      </c>
    </row>
    <row r="106" spans="1:4" ht="16.5" thickBot="1">
      <c r="A106" s="25">
        <v>431420</v>
      </c>
      <c r="B106" s="26" t="s">
        <v>312</v>
      </c>
      <c r="C106" s="26">
        <v>3</v>
      </c>
      <c r="D106" s="27">
        <v>18</v>
      </c>
    </row>
    <row r="107" spans="1:4" ht="16.5" thickBot="1">
      <c r="A107" s="25">
        <v>431440</v>
      </c>
      <c r="B107" s="26" t="s">
        <v>314</v>
      </c>
      <c r="C107" s="26">
        <v>3</v>
      </c>
      <c r="D107" s="27">
        <v>19</v>
      </c>
    </row>
    <row r="108" spans="1:4" ht="16.5" thickBot="1">
      <c r="A108" s="25">
        <v>431450</v>
      </c>
      <c r="B108" s="26" t="s">
        <v>320</v>
      </c>
      <c r="C108" s="26">
        <v>3</v>
      </c>
      <c r="D108" s="27">
        <v>19</v>
      </c>
    </row>
    <row r="109" spans="1:4" ht="16.5" thickBot="1">
      <c r="A109" s="25">
        <v>431460</v>
      </c>
      <c r="B109" s="26" t="s">
        <v>323</v>
      </c>
      <c r="C109" s="26">
        <v>3</v>
      </c>
      <c r="D109" s="27">
        <v>18</v>
      </c>
    </row>
    <row r="110" spans="1:4" ht="16.5" thickBot="1">
      <c r="A110" s="25">
        <v>431560</v>
      </c>
      <c r="B110" s="26" t="s">
        <v>347</v>
      </c>
      <c r="C110" s="26">
        <v>3</v>
      </c>
      <c r="D110" s="27">
        <v>18</v>
      </c>
    </row>
    <row r="111" spans="1:4" ht="16.5" thickBot="1">
      <c r="A111" s="25">
        <v>431730</v>
      </c>
      <c r="B111" s="26" t="s">
        <v>373</v>
      </c>
      <c r="C111" s="26">
        <v>3</v>
      </c>
      <c r="D111" s="27">
        <v>18</v>
      </c>
    </row>
    <row r="112" spans="1:4" ht="16.5" thickBot="1">
      <c r="A112" s="25">
        <v>431700</v>
      </c>
      <c r="B112" s="26" t="s">
        <v>374</v>
      </c>
      <c r="C112" s="26">
        <v>3</v>
      </c>
      <c r="D112" s="27">
        <v>18</v>
      </c>
    </row>
    <row r="113" spans="1:4" ht="16.5" thickBot="1">
      <c r="A113" s="25">
        <v>431850</v>
      </c>
      <c r="B113" s="26" t="s">
        <v>398</v>
      </c>
      <c r="C113" s="26">
        <v>3</v>
      </c>
      <c r="D113" s="27">
        <v>18</v>
      </c>
    </row>
    <row r="114" spans="1:4" ht="16.5" thickBot="1">
      <c r="A114" s="25">
        <v>431880</v>
      </c>
      <c r="B114" s="26" t="s">
        <v>403</v>
      </c>
      <c r="C114" s="26">
        <v>3</v>
      </c>
      <c r="D114" s="27">
        <v>21</v>
      </c>
    </row>
    <row r="115" spans="1:4" ht="16.5" thickBot="1">
      <c r="A115" s="25">
        <v>432232</v>
      </c>
      <c r="B115" s="26" t="s">
        <v>473</v>
      </c>
      <c r="C115" s="26">
        <v>3</v>
      </c>
      <c r="D115" s="27">
        <v>19</v>
      </c>
    </row>
    <row r="116" spans="1:4" ht="16.5" thickBot="1">
      <c r="A116" s="25">
        <v>430010</v>
      </c>
      <c r="B116" s="26" t="s">
        <v>7</v>
      </c>
      <c r="C116" s="26">
        <v>4</v>
      </c>
      <c r="D116" s="27">
        <v>22</v>
      </c>
    </row>
    <row r="117" spans="1:4" ht="16.5" thickBot="1">
      <c r="A117" s="25">
        <v>430290</v>
      </c>
      <c r="B117" s="26" t="s">
        <v>64</v>
      </c>
      <c r="C117" s="26">
        <v>4</v>
      </c>
      <c r="D117" s="27">
        <v>20</v>
      </c>
    </row>
    <row r="118" spans="1:4" ht="16.5" thickBot="1">
      <c r="A118" s="25">
        <v>430465</v>
      </c>
      <c r="B118" s="26" t="s">
        <v>88</v>
      </c>
      <c r="C118" s="26">
        <v>4</v>
      </c>
      <c r="D118" s="27">
        <v>18</v>
      </c>
    </row>
    <row r="119" spans="1:4" ht="16.5" thickBot="1">
      <c r="A119" s="25">
        <v>430637</v>
      </c>
      <c r="B119" s="26" t="s">
        <v>134</v>
      </c>
      <c r="C119" s="26">
        <v>4</v>
      </c>
      <c r="D119" s="27">
        <v>24</v>
      </c>
    </row>
    <row r="120" spans="1:4" ht="16.5" thickBot="1">
      <c r="A120" s="25">
        <v>430670</v>
      </c>
      <c r="B120" s="26" t="s">
        <v>141</v>
      </c>
      <c r="C120" s="26">
        <v>4</v>
      </c>
      <c r="D120" s="27">
        <v>18</v>
      </c>
    </row>
    <row r="121" spans="1:4" ht="16.5" thickBot="1">
      <c r="A121" s="25">
        <v>430800</v>
      </c>
      <c r="B121" s="26" t="s">
        <v>166</v>
      </c>
      <c r="C121" s="26">
        <v>4</v>
      </c>
      <c r="D121" s="27">
        <v>23</v>
      </c>
    </row>
    <row r="122" spans="1:4" ht="16.5" thickBot="1">
      <c r="A122" s="25">
        <v>430840</v>
      </c>
      <c r="B122" s="26" t="s">
        <v>173</v>
      </c>
      <c r="C122" s="26">
        <v>4</v>
      </c>
      <c r="D122" s="27">
        <v>18</v>
      </c>
    </row>
    <row r="123" spans="1:4" ht="16.5" thickBot="1">
      <c r="A123" s="25">
        <v>431053</v>
      </c>
      <c r="B123" s="26" t="s">
        <v>214</v>
      </c>
      <c r="C123" s="26">
        <v>4</v>
      </c>
      <c r="D123" s="27">
        <v>18</v>
      </c>
    </row>
    <row r="124" spans="1:4" ht="16.5" thickBot="1">
      <c r="A124" s="25">
        <v>431055</v>
      </c>
      <c r="B124" s="26" t="s">
        <v>215</v>
      </c>
      <c r="C124" s="26">
        <v>4</v>
      </c>
      <c r="D124" s="27">
        <v>18</v>
      </c>
    </row>
    <row r="125" spans="1:4" ht="16.5" thickBot="1">
      <c r="A125" s="25">
        <v>431075</v>
      </c>
      <c r="B125" s="26" t="s">
        <v>220</v>
      </c>
      <c r="C125" s="26">
        <v>4</v>
      </c>
      <c r="D125" s="27">
        <v>18</v>
      </c>
    </row>
    <row r="126" spans="1:4" ht="16.5" thickBot="1">
      <c r="A126" s="25">
        <v>431110</v>
      </c>
      <c r="B126" s="26" t="s">
        <v>226</v>
      </c>
      <c r="C126" s="26">
        <v>4</v>
      </c>
      <c r="D126" s="27">
        <v>18</v>
      </c>
    </row>
    <row r="127" spans="1:4" ht="16.5" thickBot="1">
      <c r="A127" s="25">
        <v>431113</v>
      </c>
      <c r="B127" s="26" t="s">
        <v>228</v>
      </c>
      <c r="C127" s="26">
        <v>4</v>
      </c>
      <c r="D127" s="27">
        <v>25</v>
      </c>
    </row>
    <row r="128" spans="1:4" ht="16.5" thickBot="1">
      <c r="A128" s="25">
        <v>431120</v>
      </c>
      <c r="B128" s="26" t="s">
        <v>230</v>
      </c>
      <c r="C128" s="26">
        <v>4</v>
      </c>
      <c r="D128" s="27">
        <v>22</v>
      </c>
    </row>
    <row r="129" spans="1:4" ht="16.5" thickBot="1">
      <c r="A129" s="25">
        <v>431210</v>
      </c>
      <c r="B129" s="26" t="s">
        <v>252</v>
      </c>
      <c r="C129" s="26">
        <v>4</v>
      </c>
      <c r="D129" s="27">
        <v>24</v>
      </c>
    </row>
    <row r="130" spans="1:4" ht="16.5" thickBot="1">
      <c r="A130" s="25">
        <v>431303</v>
      </c>
      <c r="B130" s="26" t="s">
        <v>280</v>
      </c>
      <c r="C130" s="26">
        <v>4</v>
      </c>
      <c r="D130" s="27">
        <v>23</v>
      </c>
    </row>
    <row r="131" spans="1:4" ht="16.5" thickBot="1">
      <c r="A131" s="25">
        <v>431310</v>
      </c>
      <c r="B131" s="26" t="s">
        <v>283</v>
      </c>
      <c r="C131" s="26">
        <v>4</v>
      </c>
      <c r="D131" s="27">
        <v>18</v>
      </c>
    </row>
    <row r="132" spans="1:4" ht="16.5" thickBot="1">
      <c r="A132" s="25">
        <v>431402</v>
      </c>
      <c r="B132" s="26" t="s">
        <v>303</v>
      </c>
      <c r="C132" s="26">
        <v>4</v>
      </c>
      <c r="D132" s="27">
        <v>18</v>
      </c>
    </row>
    <row r="133" spans="1:4" ht="16.5" thickBot="1">
      <c r="A133" s="25">
        <v>431447</v>
      </c>
      <c r="B133" s="26" t="s">
        <v>318</v>
      </c>
      <c r="C133" s="26">
        <v>4</v>
      </c>
      <c r="D133" s="27">
        <v>18</v>
      </c>
    </row>
    <row r="134" spans="1:4" ht="16.5" thickBot="1">
      <c r="A134" s="25">
        <v>431532</v>
      </c>
      <c r="B134" s="26" t="s">
        <v>341</v>
      </c>
      <c r="C134" s="26">
        <v>4</v>
      </c>
      <c r="D134" s="27">
        <v>25</v>
      </c>
    </row>
    <row r="135" spans="1:4" ht="16.5" thickBot="1">
      <c r="A135" s="25">
        <v>431550</v>
      </c>
      <c r="B135" s="26" t="s">
        <v>345</v>
      </c>
      <c r="C135" s="26">
        <v>4</v>
      </c>
      <c r="D135" s="27">
        <v>18</v>
      </c>
    </row>
    <row r="136" spans="1:4" ht="16.5" thickBot="1">
      <c r="A136" s="25">
        <v>431690</v>
      </c>
      <c r="B136" s="26" t="s">
        <v>369</v>
      </c>
      <c r="C136" s="26">
        <v>4</v>
      </c>
      <c r="D136" s="27">
        <v>18</v>
      </c>
    </row>
    <row r="137" spans="1:4" ht="16.5" thickBot="1">
      <c r="A137" s="25">
        <v>431740</v>
      </c>
      <c r="B137" s="26" t="s">
        <v>376</v>
      </c>
      <c r="C137" s="26">
        <v>4</v>
      </c>
      <c r="D137" s="27">
        <v>24</v>
      </c>
    </row>
    <row r="138" spans="1:4" ht="16.5" thickBot="1">
      <c r="A138" s="25">
        <v>431810</v>
      </c>
      <c r="B138" s="26" t="s">
        <v>387</v>
      </c>
      <c r="C138" s="26">
        <v>4</v>
      </c>
      <c r="D138" s="27">
        <v>24</v>
      </c>
    </row>
    <row r="139" spans="1:4" ht="16.5" thickBot="1">
      <c r="A139" s="25">
        <v>431843</v>
      </c>
      <c r="B139" s="26" t="s">
        <v>392</v>
      </c>
      <c r="C139" s="26">
        <v>4</v>
      </c>
      <c r="D139" s="27">
        <v>20</v>
      </c>
    </row>
    <row r="140" spans="1:4" ht="16.5" thickBot="1">
      <c r="A140" s="25">
        <v>431912</v>
      </c>
      <c r="B140" s="26" t="s">
        <v>407</v>
      </c>
      <c r="C140" s="26">
        <v>4</v>
      </c>
      <c r="D140" s="27">
        <v>18</v>
      </c>
    </row>
    <row r="141" spans="1:4" ht="16.5" thickBot="1">
      <c r="A141" s="25">
        <v>431940</v>
      </c>
      <c r="B141" s="26" t="s">
        <v>414</v>
      </c>
      <c r="C141" s="26">
        <v>4</v>
      </c>
      <c r="D141" s="27">
        <v>22</v>
      </c>
    </row>
    <row r="142" spans="1:4" ht="16.5" thickBot="1">
      <c r="A142" s="25">
        <v>431960</v>
      </c>
      <c r="B142" s="26" t="s">
        <v>416</v>
      </c>
      <c r="C142" s="26">
        <v>4</v>
      </c>
      <c r="D142" s="27">
        <v>18</v>
      </c>
    </row>
    <row r="143" spans="1:4" ht="16.5" thickBot="1">
      <c r="A143" s="25">
        <v>431980</v>
      </c>
      <c r="B143" s="26" t="s">
        <v>421</v>
      </c>
      <c r="C143" s="26">
        <v>4</v>
      </c>
      <c r="D143" s="27">
        <v>20</v>
      </c>
    </row>
    <row r="144" spans="1:4" ht="16.5" thickBot="1">
      <c r="A144" s="25">
        <v>432065</v>
      </c>
      <c r="B144" s="26" t="s">
        <v>437</v>
      </c>
      <c r="C144" s="26">
        <v>4</v>
      </c>
      <c r="D144" s="27">
        <v>22</v>
      </c>
    </row>
    <row r="145" spans="1:4" ht="16.5" thickBot="1">
      <c r="A145" s="25">
        <v>432149</v>
      </c>
      <c r="B145" s="26" t="s">
        <v>454</v>
      </c>
      <c r="C145" s="26">
        <v>4</v>
      </c>
      <c r="D145" s="27">
        <v>24</v>
      </c>
    </row>
    <row r="146" spans="1:4" ht="16.5" thickBot="1">
      <c r="A146" s="25">
        <v>432220</v>
      </c>
      <c r="B146" s="26" t="s">
        <v>470</v>
      </c>
      <c r="C146" s="26">
        <v>4</v>
      </c>
      <c r="D146" s="27">
        <v>18</v>
      </c>
    </row>
    <row r="147" spans="1:4" ht="16.5" thickBot="1">
      <c r="A147" s="25">
        <v>432237</v>
      </c>
      <c r="B147" s="26" t="s">
        <v>476</v>
      </c>
      <c r="C147" s="26">
        <v>4</v>
      </c>
      <c r="D147" s="27">
        <v>18</v>
      </c>
    </row>
    <row r="148" spans="1:4" ht="16.5" thickBot="1">
      <c r="A148" s="25">
        <v>432345</v>
      </c>
      <c r="B148" s="26" t="s">
        <v>494</v>
      </c>
      <c r="C148" s="26">
        <v>4</v>
      </c>
      <c r="D148" s="27">
        <v>18</v>
      </c>
    </row>
    <row r="149" spans="1:4" ht="16.5" thickBot="1">
      <c r="A149" s="25">
        <v>430057</v>
      </c>
      <c r="B149" s="26" t="s">
        <v>15</v>
      </c>
      <c r="C149" s="26">
        <v>5</v>
      </c>
      <c r="D149" s="27">
        <v>22</v>
      </c>
    </row>
    <row r="150" spans="1:4" ht="16.5" thickBot="1">
      <c r="A150" s="25">
        <v>430080</v>
      </c>
      <c r="B150" s="26" t="s">
        <v>21</v>
      </c>
      <c r="C150" s="26">
        <v>5</v>
      </c>
      <c r="D150" s="27">
        <v>22</v>
      </c>
    </row>
    <row r="151" spans="1:4" ht="16.5" thickBot="1">
      <c r="A151" s="25">
        <v>430210</v>
      </c>
      <c r="B151" s="26" t="s">
        <v>47</v>
      </c>
      <c r="C151" s="26">
        <v>5</v>
      </c>
      <c r="D151" s="27">
        <v>18</v>
      </c>
    </row>
    <row r="152" spans="1:4" ht="16.5" thickBot="1">
      <c r="A152" s="25">
        <v>430225</v>
      </c>
      <c r="B152" s="26" t="s">
        <v>52</v>
      </c>
      <c r="C152" s="26">
        <v>5</v>
      </c>
      <c r="D152" s="27">
        <v>18</v>
      </c>
    </row>
    <row r="153" spans="1:4" ht="16.5" thickBot="1">
      <c r="A153" s="25">
        <v>430230</v>
      </c>
      <c r="B153" s="26" t="s">
        <v>53</v>
      </c>
      <c r="C153" s="26">
        <v>5</v>
      </c>
      <c r="D153" s="27">
        <v>18</v>
      </c>
    </row>
    <row r="154" spans="1:4" ht="16.5" thickBot="1">
      <c r="A154" s="25">
        <v>430235</v>
      </c>
      <c r="B154" s="26" t="s">
        <v>54</v>
      </c>
      <c r="C154" s="26">
        <v>5</v>
      </c>
      <c r="D154" s="27">
        <v>19</v>
      </c>
    </row>
    <row r="155" spans="1:4" ht="16.5" thickBot="1">
      <c r="A155" s="25">
        <v>430367</v>
      </c>
      <c r="B155" s="26" t="s">
        <v>73</v>
      </c>
      <c r="C155" s="26">
        <v>5</v>
      </c>
      <c r="D155" s="27">
        <v>18</v>
      </c>
    </row>
    <row r="156" spans="1:4" ht="16.5" thickBot="1">
      <c r="A156" s="25">
        <v>430440</v>
      </c>
      <c r="B156" s="26" t="s">
        <v>82</v>
      </c>
      <c r="C156" s="26">
        <v>5</v>
      </c>
      <c r="D156" s="27">
        <v>21</v>
      </c>
    </row>
    <row r="157" spans="1:4" ht="16.5" thickBot="1">
      <c r="A157" s="25">
        <v>430480</v>
      </c>
      <c r="B157" s="26" t="s">
        <v>95</v>
      </c>
      <c r="C157" s="26">
        <v>5</v>
      </c>
      <c r="D157" s="27">
        <v>18</v>
      </c>
    </row>
    <row r="158" spans="1:4" ht="16.5" thickBot="1">
      <c r="A158" s="25">
        <v>430510</v>
      </c>
      <c r="B158" s="26" t="s">
        <v>100</v>
      </c>
      <c r="C158" s="26">
        <v>5</v>
      </c>
      <c r="D158" s="27">
        <v>20</v>
      </c>
    </row>
    <row r="159" spans="1:4" ht="16.5" thickBot="1">
      <c r="A159" s="25">
        <v>430593</v>
      </c>
      <c r="B159" s="26" t="s">
        <v>122</v>
      </c>
      <c r="C159" s="26">
        <v>5</v>
      </c>
      <c r="D159" s="27">
        <v>18</v>
      </c>
    </row>
    <row r="160" spans="1:4" ht="16.5" thickBot="1">
      <c r="A160" s="25">
        <v>430595</v>
      </c>
      <c r="B160" s="26" t="s">
        <v>123</v>
      </c>
      <c r="C160" s="26">
        <v>5</v>
      </c>
      <c r="D160" s="27">
        <v>27</v>
      </c>
    </row>
    <row r="161" spans="1:4" ht="16.5" thickBot="1">
      <c r="A161" s="25">
        <v>430740</v>
      </c>
      <c r="B161" s="26" t="s">
        <v>155</v>
      </c>
      <c r="C161" s="26">
        <v>5</v>
      </c>
      <c r="D161" s="27">
        <v>20</v>
      </c>
    </row>
    <row r="162" spans="1:4" ht="16.5" thickBot="1">
      <c r="A162" s="25">
        <v>430786</v>
      </c>
      <c r="B162" s="26" t="s">
        <v>164</v>
      </c>
      <c r="C162" s="26">
        <v>5</v>
      </c>
      <c r="D162" s="27">
        <v>22</v>
      </c>
    </row>
    <row r="163" spans="1:4" ht="16.5" thickBot="1">
      <c r="A163" s="25">
        <v>430790</v>
      </c>
      <c r="B163" s="26" t="s">
        <v>165</v>
      </c>
      <c r="C163" s="26">
        <v>5</v>
      </c>
      <c r="D163" s="27">
        <v>20</v>
      </c>
    </row>
    <row r="164" spans="1:4" ht="16.5" thickBot="1">
      <c r="A164" s="25">
        <v>430810</v>
      </c>
      <c r="B164" s="26" t="s">
        <v>169</v>
      </c>
      <c r="C164" s="26">
        <v>5</v>
      </c>
      <c r="D164" s="27">
        <v>20</v>
      </c>
    </row>
    <row r="165" spans="1:4" ht="16.5" thickBot="1">
      <c r="A165" s="25">
        <v>430820</v>
      </c>
      <c r="B165" s="26" t="s">
        <v>170</v>
      </c>
      <c r="C165" s="26">
        <v>5</v>
      </c>
      <c r="D165" s="27">
        <v>24</v>
      </c>
    </row>
    <row r="166" spans="1:4" ht="16.5" thickBot="1">
      <c r="A166" s="25">
        <v>430860</v>
      </c>
      <c r="B166" s="26" t="s">
        <v>177</v>
      </c>
      <c r="C166" s="26">
        <v>5</v>
      </c>
      <c r="D166" s="27">
        <v>21</v>
      </c>
    </row>
    <row r="167" spans="1:4" ht="16.5" thickBot="1">
      <c r="A167" s="25">
        <v>430910</v>
      </c>
      <c r="B167" s="26" t="s">
        <v>185</v>
      </c>
      <c r="C167" s="26">
        <v>5</v>
      </c>
      <c r="D167" s="27">
        <v>28</v>
      </c>
    </row>
    <row r="168" spans="1:4" ht="16.5" thickBot="1">
      <c r="A168" s="25">
        <v>430925</v>
      </c>
      <c r="B168" s="26" t="s">
        <v>189</v>
      </c>
      <c r="C168" s="26">
        <v>5</v>
      </c>
      <c r="D168" s="27">
        <v>18</v>
      </c>
    </row>
    <row r="169" spans="1:4" ht="16.5" thickBot="1">
      <c r="A169" s="25">
        <v>430940</v>
      </c>
      <c r="B169" s="26" t="s">
        <v>191</v>
      </c>
      <c r="C169" s="26">
        <v>5</v>
      </c>
      <c r="D169" s="27">
        <v>24</v>
      </c>
    </row>
    <row r="170" spans="1:4" ht="16.5" thickBot="1">
      <c r="A170" s="25">
        <v>431043</v>
      </c>
      <c r="B170" s="26" t="s">
        <v>211</v>
      </c>
      <c r="C170" s="26">
        <v>5</v>
      </c>
      <c r="D170" s="27">
        <v>18</v>
      </c>
    </row>
    <row r="171" spans="1:4" ht="16.5" thickBot="1">
      <c r="A171" s="25">
        <v>431112</v>
      </c>
      <c r="B171" s="26" t="s">
        <v>227</v>
      </c>
      <c r="C171" s="26">
        <v>5</v>
      </c>
      <c r="D171" s="27">
        <v>28</v>
      </c>
    </row>
    <row r="172" spans="1:4" ht="16.5" thickBot="1">
      <c r="A172" s="25">
        <v>431164</v>
      </c>
      <c r="B172" s="26" t="s">
        <v>240</v>
      </c>
      <c r="C172" s="26">
        <v>5</v>
      </c>
      <c r="D172" s="27">
        <v>18</v>
      </c>
    </row>
    <row r="173" spans="1:4" ht="16.5" thickBot="1">
      <c r="A173" s="25">
        <v>431237</v>
      </c>
      <c r="B173" s="26" t="s">
        <v>260</v>
      </c>
      <c r="C173" s="26">
        <v>5</v>
      </c>
      <c r="D173" s="27">
        <v>19</v>
      </c>
    </row>
    <row r="174" spans="1:4" ht="16.5" thickBot="1">
      <c r="A174" s="25">
        <v>431238</v>
      </c>
      <c r="B174" s="26" t="s">
        <v>261</v>
      </c>
      <c r="C174" s="26">
        <v>5</v>
      </c>
      <c r="D174" s="27">
        <v>28</v>
      </c>
    </row>
    <row r="175" spans="1:4" ht="16.5" thickBot="1">
      <c r="A175" s="25">
        <v>431261</v>
      </c>
      <c r="B175" s="26" t="s">
        <v>269</v>
      </c>
      <c r="C175" s="26">
        <v>5</v>
      </c>
      <c r="D175" s="27">
        <v>22</v>
      </c>
    </row>
    <row r="176" spans="1:4" ht="16.5" thickBot="1">
      <c r="A176" s="25">
        <v>431280</v>
      </c>
      <c r="B176" s="26" t="s">
        <v>275</v>
      </c>
      <c r="C176" s="26">
        <v>5</v>
      </c>
      <c r="D176" s="27">
        <v>23</v>
      </c>
    </row>
    <row r="177" spans="1:4" ht="16.5" thickBot="1">
      <c r="A177" s="25">
        <v>431290</v>
      </c>
      <c r="B177" s="26" t="s">
        <v>276</v>
      </c>
      <c r="C177" s="26">
        <v>5</v>
      </c>
      <c r="D177" s="27">
        <v>18</v>
      </c>
    </row>
    <row r="178" spans="1:4" ht="16.5" thickBot="1">
      <c r="A178" s="25">
        <v>431308</v>
      </c>
      <c r="B178" s="26" t="s">
        <v>282</v>
      </c>
      <c r="C178" s="26">
        <v>5</v>
      </c>
      <c r="D178" s="27">
        <v>25</v>
      </c>
    </row>
    <row r="179" spans="1:4" ht="16.5" thickBot="1">
      <c r="A179" s="25">
        <v>431320</v>
      </c>
      <c r="B179" s="26" t="s">
        <v>284</v>
      </c>
      <c r="C179" s="26">
        <v>5</v>
      </c>
      <c r="D179" s="27">
        <v>26</v>
      </c>
    </row>
    <row r="180" spans="1:4" ht="16.5" thickBot="1">
      <c r="A180" s="25">
        <v>431330</v>
      </c>
      <c r="B180" s="26" t="s">
        <v>285</v>
      </c>
      <c r="C180" s="26">
        <v>5</v>
      </c>
      <c r="D180" s="27">
        <v>23</v>
      </c>
    </row>
    <row r="181" spans="1:4" ht="16.5" thickBot="1">
      <c r="A181" s="25">
        <v>431335</v>
      </c>
      <c r="B181" s="26" t="s">
        <v>287</v>
      </c>
      <c r="C181" s="26">
        <v>5</v>
      </c>
      <c r="D181" s="27">
        <v>23</v>
      </c>
    </row>
    <row r="182" spans="1:4" ht="16.5" thickBot="1">
      <c r="A182" s="25">
        <v>431400</v>
      </c>
      <c r="B182" s="26" t="s">
        <v>302</v>
      </c>
      <c r="C182" s="26">
        <v>5</v>
      </c>
      <c r="D182" s="27">
        <v>24</v>
      </c>
    </row>
    <row r="183" spans="1:4" ht="16.5" thickBot="1">
      <c r="A183" s="25">
        <v>431442</v>
      </c>
      <c r="B183" s="26" t="s">
        <v>315</v>
      </c>
      <c r="C183" s="26">
        <v>5</v>
      </c>
      <c r="D183" s="27">
        <v>19</v>
      </c>
    </row>
    <row r="184" spans="1:4" ht="16.5" thickBot="1">
      <c r="A184" s="25">
        <v>431446</v>
      </c>
      <c r="B184" s="26" t="s">
        <v>317</v>
      </c>
      <c r="C184" s="26">
        <v>5</v>
      </c>
      <c r="D184" s="27">
        <v>28</v>
      </c>
    </row>
    <row r="185" spans="1:4" ht="16.5" thickBot="1">
      <c r="A185" s="25">
        <v>431454</v>
      </c>
      <c r="B185" s="26" t="s">
        <v>321</v>
      </c>
      <c r="C185" s="26">
        <v>5</v>
      </c>
      <c r="D185" s="27">
        <v>18</v>
      </c>
    </row>
    <row r="186" spans="1:4" ht="16.5" thickBot="1">
      <c r="A186" s="25">
        <v>431517</v>
      </c>
      <c r="B186" s="26" t="s">
        <v>337</v>
      </c>
      <c r="C186" s="26">
        <v>5</v>
      </c>
      <c r="D186" s="27">
        <v>25</v>
      </c>
    </row>
    <row r="187" spans="1:4" ht="16.5" thickBot="1">
      <c r="A187" s="25">
        <v>431725</v>
      </c>
      <c r="B187" s="26" t="s">
        <v>372</v>
      </c>
      <c r="C187" s="26">
        <v>5</v>
      </c>
      <c r="D187" s="27">
        <v>18</v>
      </c>
    </row>
    <row r="188" spans="1:4" ht="16.5" thickBot="1">
      <c r="A188" s="25">
        <v>431844</v>
      </c>
      <c r="B188" s="26" t="s">
        <v>393</v>
      </c>
      <c r="C188" s="26">
        <v>5</v>
      </c>
      <c r="D188" s="27">
        <v>23</v>
      </c>
    </row>
    <row r="189" spans="1:4" ht="16.5" thickBot="1">
      <c r="A189" s="25">
        <v>431862</v>
      </c>
      <c r="B189" s="26" t="s">
        <v>401</v>
      </c>
      <c r="C189" s="26">
        <v>5</v>
      </c>
      <c r="D189" s="27">
        <v>20</v>
      </c>
    </row>
    <row r="190" spans="1:4" ht="16.5" thickBot="1">
      <c r="A190" s="25">
        <v>431900</v>
      </c>
      <c r="B190" s="26" t="s">
        <v>405</v>
      </c>
      <c r="C190" s="26">
        <v>5</v>
      </c>
      <c r="D190" s="27">
        <v>23</v>
      </c>
    </row>
    <row r="191" spans="1:4" ht="16.5" thickBot="1">
      <c r="A191" s="25">
        <v>431975</v>
      </c>
      <c r="B191" s="26" t="s">
        <v>420</v>
      </c>
      <c r="C191" s="26">
        <v>5</v>
      </c>
      <c r="D191" s="27">
        <v>25</v>
      </c>
    </row>
    <row r="192" spans="1:4" ht="16.5" thickBot="1">
      <c r="A192" s="25">
        <v>432235</v>
      </c>
      <c r="B192" s="26" t="s">
        <v>475</v>
      </c>
      <c r="C192" s="26">
        <v>5</v>
      </c>
      <c r="D192" s="27">
        <v>18</v>
      </c>
    </row>
    <row r="193" spans="1:4" ht="16.5" thickBot="1">
      <c r="A193" s="25">
        <v>432250</v>
      </c>
      <c r="B193" s="26" t="s">
        <v>478</v>
      </c>
      <c r="C193" s="26">
        <v>5</v>
      </c>
      <c r="D193" s="27">
        <v>18</v>
      </c>
    </row>
    <row r="194" spans="1:4" ht="16.5" thickBot="1">
      <c r="A194" s="25">
        <v>432254</v>
      </c>
      <c r="B194" s="26" t="s">
        <v>480</v>
      </c>
      <c r="C194" s="26">
        <v>5</v>
      </c>
      <c r="D194" s="27">
        <v>22</v>
      </c>
    </row>
    <row r="195" spans="1:4" ht="16.5" thickBot="1">
      <c r="A195" s="25">
        <v>432280</v>
      </c>
      <c r="B195" s="26" t="s">
        <v>485</v>
      </c>
      <c r="C195" s="26">
        <v>5</v>
      </c>
      <c r="D195" s="27">
        <v>18</v>
      </c>
    </row>
    <row r="196" spans="1:4" ht="16.5" thickBot="1">
      <c r="A196" s="25">
        <v>432330</v>
      </c>
      <c r="B196" s="26" t="s">
        <v>491</v>
      </c>
      <c r="C196" s="26">
        <v>5</v>
      </c>
      <c r="D196" s="27">
        <v>25</v>
      </c>
    </row>
    <row r="197" spans="1:4" ht="16.5" thickBot="1">
      <c r="A197" s="25">
        <v>432360</v>
      </c>
      <c r="B197" s="26" t="s">
        <v>496</v>
      </c>
      <c r="C197" s="26">
        <v>5</v>
      </c>
      <c r="D197" s="27">
        <v>18</v>
      </c>
    </row>
    <row r="198" spans="1:4" ht="16.5" thickBot="1">
      <c r="A198" s="25">
        <v>430005</v>
      </c>
      <c r="B198" s="26" t="s">
        <v>6</v>
      </c>
      <c r="C198" s="26">
        <v>6</v>
      </c>
      <c r="D198" s="27">
        <v>18</v>
      </c>
    </row>
    <row r="199" spans="1:4" ht="32.25" thickBot="1">
      <c r="A199" s="25">
        <v>430047</v>
      </c>
      <c r="B199" s="26" t="s">
        <v>12</v>
      </c>
      <c r="C199" s="26">
        <v>6</v>
      </c>
      <c r="D199" s="27">
        <v>19</v>
      </c>
    </row>
    <row r="200" spans="1:4" ht="16.5" thickBot="1">
      <c r="A200" s="25">
        <v>430055</v>
      </c>
      <c r="B200" s="26" t="s">
        <v>14</v>
      </c>
      <c r="C200" s="26">
        <v>6</v>
      </c>
      <c r="D200" s="27">
        <v>25</v>
      </c>
    </row>
    <row r="201" spans="1:4" ht="16.5" thickBot="1">
      <c r="A201" s="25">
        <v>430066</v>
      </c>
      <c r="B201" s="26" t="s">
        <v>19</v>
      </c>
      <c r="C201" s="26">
        <v>6</v>
      </c>
      <c r="D201" s="27">
        <v>18</v>
      </c>
    </row>
    <row r="202" spans="1:4" ht="16.5" thickBot="1">
      <c r="A202" s="25">
        <v>430140</v>
      </c>
      <c r="B202" s="26" t="s">
        <v>31</v>
      </c>
      <c r="C202" s="26">
        <v>6</v>
      </c>
      <c r="D202" s="27">
        <v>18</v>
      </c>
    </row>
    <row r="203" spans="1:4" ht="16.5" thickBot="1">
      <c r="A203" s="25">
        <v>430180</v>
      </c>
      <c r="B203" s="26" t="s">
        <v>44</v>
      </c>
      <c r="C203" s="26">
        <v>6</v>
      </c>
      <c r="D203" s="27">
        <v>18</v>
      </c>
    </row>
    <row r="204" spans="1:4" ht="16.5" thickBot="1">
      <c r="A204" s="25">
        <v>430200</v>
      </c>
      <c r="B204" s="26" t="s">
        <v>45</v>
      </c>
      <c r="C204" s="26">
        <v>6</v>
      </c>
      <c r="D204" s="27">
        <v>18</v>
      </c>
    </row>
    <row r="205" spans="1:4" ht="16.5" thickBot="1">
      <c r="A205" s="25">
        <v>430320</v>
      </c>
      <c r="B205" s="26" t="s">
        <v>67</v>
      </c>
      <c r="C205" s="26">
        <v>6</v>
      </c>
      <c r="D205" s="27">
        <v>18</v>
      </c>
    </row>
    <row r="206" spans="1:4" ht="16.5" thickBot="1">
      <c r="A206" s="25">
        <v>430355</v>
      </c>
      <c r="B206" s="26" t="s">
        <v>71</v>
      </c>
      <c r="C206" s="26">
        <v>6</v>
      </c>
      <c r="D206" s="27">
        <v>22</v>
      </c>
    </row>
    <row r="207" spans="1:4" ht="16.5" thickBot="1">
      <c r="A207" s="25">
        <v>430410</v>
      </c>
      <c r="B207" s="26" t="s">
        <v>78</v>
      </c>
      <c r="C207" s="26">
        <v>6</v>
      </c>
      <c r="D207" s="27">
        <v>22</v>
      </c>
    </row>
    <row r="208" spans="1:4" ht="16.5" thickBot="1">
      <c r="A208" s="25">
        <v>430462</v>
      </c>
      <c r="B208" s="26" t="s">
        <v>86</v>
      </c>
      <c r="C208" s="26">
        <v>6</v>
      </c>
      <c r="D208" s="27">
        <v>24</v>
      </c>
    </row>
    <row r="209" spans="1:4" ht="16.5" thickBot="1">
      <c r="A209" s="25">
        <v>430470</v>
      </c>
      <c r="B209" s="26" t="s">
        <v>94</v>
      </c>
      <c r="C209" s="26">
        <v>6</v>
      </c>
      <c r="D209" s="27">
        <v>18</v>
      </c>
    </row>
    <row r="210" spans="1:4" ht="16.5" thickBot="1">
      <c r="A210" s="25">
        <v>430490</v>
      </c>
      <c r="B210" s="26" t="s">
        <v>97</v>
      </c>
      <c r="C210" s="26">
        <v>6</v>
      </c>
      <c r="D210" s="27">
        <v>21</v>
      </c>
    </row>
    <row r="211" spans="1:4" ht="16.5" thickBot="1">
      <c r="A211" s="25">
        <v>430495</v>
      </c>
      <c r="B211" s="26" t="s">
        <v>98</v>
      </c>
      <c r="C211" s="26">
        <v>6</v>
      </c>
      <c r="D211" s="27">
        <v>20</v>
      </c>
    </row>
    <row r="212" spans="1:4" ht="16.5" thickBot="1">
      <c r="A212" s="25">
        <v>430550</v>
      </c>
      <c r="B212" s="26" t="s">
        <v>114</v>
      </c>
      <c r="C212" s="26">
        <v>6</v>
      </c>
      <c r="D212" s="27">
        <v>18</v>
      </c>
    </row>
    <row r="213" spans="1:4" ht="16.5" thickBot="1">
      <c r="A213" s="25">
        <v>430585</v>
      </c>
      <c r="B213" s="26" t="s">
        <v>119</v>
      </c>
      <c r="C213" s="26">
        <v>6</v>
      </c>
      <c r="D213" s="27">
        <v>20</v>
      </c>
    </row>
    <row r="214" spans="1:4" ht="16.5" thickBot="1">
      <c r="A214" s="25">
        <v>430597</v>
      </c>
      <c r="B214" s="26" t="s">
        <v>124</v>
      </c>
      <c r="C214" s="26">
        <v>6</v>
      </c>
      <c r="D214" s="27">
        <v>18</v>
      </c>
    </row>
    <row r="215" spans="1:4" ht="16.5" thickBot="1">
      <c r="A215" s="25">
        <v>430630</v>
      </c>
      <c r="B215" s="26" t="s">
        <v>131</v>
      </c>
      <c r="C215" s="26">
        <v>6</v>
      </c>
      <c r="D215" s="27">
        <v>18</v>
      </c>
    </row>
    <row r="216" spans="1:4" ht="16.5" thickBot="1">
      <c r="A216" s="25">
        <v>430705</v>
      </c>
      <c r="B216" s="26" t="s">
        <v>152</v>
      </c>
      <c r="C216" s="26">
        <v>6</v>
      </c>
      <c r="D216" s="27">
        <v>22</v>
      </c>
    </row>
    <row r="217" spans="1:4" ht="16.5" thickBot="1">
      <c r="A217" s="25">
        <v>430750</v>
      </c>
      <c r="B217" s="26" t="s">
        <v>157</v>
      </c>
      <c r="C217" s="26">
        <v>6</v>
      </c>
      <c r="D217" s="27">
        <v>18</v>
      </c>
    </row>
    <row r="218" spans="1:4" ht="16.5" thickBot="1">
      <c r="A218" s="25">
        <v>430830</v>
      </c>
      <c r="B218" s="26" t="s">
        <v>172</v>
      </c>
      <c r="C218" s="26">
        <v>6</v>
      </c>
      <c r="D218" s="27">
        <v>18</v>
      </c>
    </row>
    <row r="219" spans="1:4" ht="16.5" thickBot="1">
      <c r="A219" s="25">
        <v>430885</v>
      </c>
      <c r="B219" s="26" t="s">
        <v>181</v>
      </c>
      <c r="C219" s="26">
        <v>6</v>
      </c>
      <c r="D219" s="27">
        <v>22</v>
      </c>
    </row>
    <row r="220" spans="1:4" ht="16.5" thickBot="1">
      <c r="A220" s="25">
        <v>430980</v>
      </c>
      <c r="B220" s="26" t="s">
        <v>200</v>
      </c>
      <c r="C220" s="26">
        <v>6</v>
      </c>
      <c r="D220" s="27">
        <v>18</v>
      </c>
    </row>
    <row r="221" spans="1:4" ht="16.5" thickBot="1">
      <c r="A221" s="25">
        <v>430990</v>
      </c>
      <c r="B221" s="26" t="s">
        <v>201</v>
      </c>
      <c r="C221" s="26">
        <v>6</v>
      </c>
      <c r="D221" s="27">
        <v>20</v>
      </c>
    </row>
    <row r="222" spans="1:4" ht="16.5" thickBot="1">
      <c r="A222" s="25">
        <v>430995</v>
      </c>
      <c r="B222" s="26" t="s">
        <v>202</v>
      </c>
      <c r="C222" s="26">
        <v>6</v>
      </c>
      <c r="D222" s="27">
        <v>18</v>
      </c>
    </row>
    <row r="223" spans="1:4" ht="16.5" thickBot="1">
      <c r="A223" s="25">
        <v>431057</v>
      </c>
      <c r="B223" s="26" t="s">
        <v>216</v>
      </c>
      <c r="C223" s="26">
        <v>6</v>
      </c>
      <c r="D223" s="27">
        <v>18</v>
      </c>
    </row>
    <row r="224" spans="1:4" ht="16.5" thickBot="1">
      <c r="A224" s="25">
        <v>431127</v>
      </c>
      <c r="B224" s="26" t="s">
        <v>232</v>
      </c>
      <c r="C224" s="26">
        <v>6</v>
      </c>
      <c r="D224" s="27">
        <v>18</v>
      </c>
    </row>
    <row r="225" spans="1:4" ht="16.5" thickBot="1">
      <c r="A225" s="25">
        <v>431130</v>
      </c>
      <c r="B225" s="26" t="s">
        <v>233</v>
      </c>
      <c r="C225" s="26">
        <v>6</v>
      </c>
      <c r="D225" s="27">
        <v>18</v>
      </c>
    </row>
    <row r="226" spans="1:4" ht="16.5" thickBot="1">
      <c r="A226" s="25">
        <v>431125</v>
      </c>
      <c r="B226" s="26" t="s">
        <v>234</v>
      </c>
      <c r="C226" s="26">
        <v>6</v>
      </c>
      <c r="D226" s="27">
        <v>18</v>
      </c>
    </row>
    <row r="227" spans="1:4" ht="16.5" thickBot="1">
      <c r="A227" s="25">
        <v>431170</v>
      </c>
      <c r="B227" s="26" t="s">
        <v>242</v>
      </c>
      <c r="C227" s="26">
        <v>6</v>
      </c>
      <c r="D227" s="27">
        <v>25</v>
      </c>
    </row>
    <row r="228" spans="1:4" ht="16.5" thickBot="1">
      <c r="A228" s="25">
        <v>431180</v>
      </c>
      <c r="B228" s="26" t="s">
        <v>247</v>
      </c>
      <c r="C228" s="26">
        <v>6</v>
      </c>
      <c r="D228" s="27">
        <v>19</v>
      </c>
    </row>
    <row r="229" spans="1:4" ht="16.5" thickBot="1">
      <c r="A229" s="25">
        <v>431213</v>
      </c>
      <c r="B229" s="26" t="s">
        <v>253</v>
      </c>
      <c r="C229" s="26">
        <v>6</v>
      </c>
      <c r="D229" s="27">
        <v>18</v>
      </c>
    </row>
    <row r="230" spans="1:4" ht="16.5" thickBot="1">
      <c r="A230" s="25">
        <v>431220</v>
      </c>
      <c r="B230" s="26" t="s">
        <v>256</v>
      </c>
      <c r="C230" s="26">
        <v>6</v>
      </c>
      <c r="D230" s="27">
        <v>18</v>
      </c>
    </row>
    <row r="231" spans="1:4" ht="16.5" thickBot="1">
      <c r="A231" s="25">
        <v>431235</v>
      </c>
      <c r="B231" s="26" t="s">
        <v>259</v>
      </c>
      <c r="C231" s="26">
        <v>6</v>
      </c>
      <c r="D231" s="27">
        <v>23</v>
      </c>
    </row>
    <row r="232" spans="1:4" ht="16.5" thickBot="1">
      <c r="A232" s="25">
        <v>431242</v>
      </c>
      <c r="B232" s="26" t="s">
        <v>263</v>
      </c>
      <c r="C232" s="26">
        <v>6</v>
      </c>
      <c r="D232" s="27">
        <v>18</v>
      </c>
    </row>
    <row r="233" spans="1:4" ht="16.5" thickBot="1">
      <c r="A233" s="25">
        <v>431262</v>
      </c>
      <c r="B233" s="26" t="s">
        <v>270</v>
      </c>
      <c r="C233" s="26">
        <v>6</v>
      </c>
      <c r="D233" s="27">
        <v>18</v>
      </c>
    </row>
    <row r="234" spans="1:4" ht="16.5" thickBot="1">
      <c r="A234" s="25">
        <v>431265</v>
      </c>
      <c r="B234" s="26" t="s">
        <v>271</v>
      </c>
      <c r="C234" s="26">
        <v>6</v>
      </c>
      <c r="D234" s="27">
        <v>21</v>
      </c>
    </row>
    <row r="235" spans="1:4" ht="16.5" thickBot="1">
      <c r="A235" s="25">
        <v>431267</v>
      </c>
      <c r="B235" s="26" t="s">
        <v>272</v>
      </c>
      <c r="C235" s="26">
        <v>6</v>
      </c>
      <c r="D235" s="27">
        <v>18</v>
      </c>
    </row>
    <row r="236" spans="1:4" ht="16.5" thickBot="1">
      <c r="A236" s="25">
        <v>431275</v>
      </c>
      <c r="B236" s="26" t="s">
        <v>274</v>
      </c>
      <c r="C236" s="26">
        <v>6</v>
      </c>
      <c r="D236" s="27">
        <v>18</v>
      </c>
    </row>
    <row r="237" spans="1:4" ht="16.5" thickBot="1">
      <c r="A237" s="25">
        <v>431360</v>
      </c>
      <c r="B237" s="26" t="s">
        <v>296</v>
      </c>
      <c r="C237" s="26">
        <v>6</v>
      </c>
      <c r="D237" s="27">
        <v>23</v>
      </c>
    </row>
    <row r="238" spans="1:4" ht="16.5" thickBot="1">
      <c r="A238" s="25">
        <v>431410</v>
      </c>
      <c r="B238" s="26" t="s">
        <v>308</v>
      </c>
      <c r="C238" s="26">
        <v>6</v>
      </c>
      <c r="D238" s="27">
        <v>21</v>
      </c>
    </row>
    <row r="239" spans="1:4" ht="16.5" thickBot="1">
      <c r="A239" s="25">
        <v>431477</v>
      </c>
      <c r="B239" s="26" t="s">
        <v>326</v>
      </c>
      <c r="C239" s="26">
        <v>6</v>
      </c>
      <c r="D239" s="28">
        <v>18</v>
      </c>
    </row>
    <row r="240" spans="1:4" ht="16.5" thickBot="1">
      <c r="A240" s="25">
        <v>431660</v>
      </c>
      <c r="B240" s="26" t="s">
        <v>363</v>
      </c>
      <c r="C240" s="26">
        <v>6</v>
      </c>
      <c r="D240" s="27">
        <v>25</v>
      </c>
    </row>
    <row r="241" spans="1:4" ht="16.5" thickBot="1">
      <c r="A241" s="25">
        <v>431673</v>
      </c>
      <c r="B241" s="26" t="s">
        <v>365</v>
      </c>
      <c r="C241" s="26">
        <v>6</v>
      </c>
      <c r="D241" s="27">
        <v>24</v>
      </c>
    </row>
    <row r="242" spans="1:4" ht="16.5" thickBot="1">
      <c r="A242" s="25">
        <v>431755</v>
      </c>
      <c r="B242" s="26" t="s">
        <v>380</v>
      </c>
      <c r="C242" s="26">
        <v>6</v>
      </c>
      <c r="D242" s="27">
        <v>18</v>
      </c>
    </row>
    <row r="243" spans="1:4" ht="16.5" thickBot="1">
      <c r="A243" s="25">
        <v>431775</v>
      </c>
      <c r="B243" s="26" t="s">
        <v>381</v>
      </c>
      <c r="C243" s="26">
        <v>6</v>
      </c>
      <c r="D243" s="27">
        <v>21</v>
      </c>
    </row>
    <row r="244" spans="1:4" ht="16.5" thickBot="1">
      <c r="A244" s="25">
        <v>431795</v>
      </c>
      <c r="B244" s="26" t="s">
        <v>384</v>
      </c>
      <c r="C244" s="26">
        <v>6</v>
      </c>
      <c r="D244" s="27">
        <v>20</v>
      </c>
    </row>
    <row r="245" spans="1:4" ht="16.5" thickBot="1">
      <c r="A245" s="25">
        <v>431805</v>
      </c>
      <c r="B245" s="26" t="s">
        <v>386</v>
      </c>
      <c r="C245" s="26">
        <v>6</v>
      </c>
      <c r="D245" s="27">
        <v>18</v>
      </c>
    </row>
    <row r="246" spans="1:4" ht="16.5" thickBot="1">
      <c r="A246" s="25">
        <v>431842</v>
      </c>
      <c r="B246" s="26" t="s">
        <v>391</v>
      </c>
      <c r="C246" s="26">
        <v>6</v>
      </c>
      <c r="D246" s="27">
        <v>18</v>
      </c>
    </row>
    <row r="247" spans="1:4" ht="16.5" thickBot="1">
      <c r="A247" s="25">
        <v>431860</v>
      </c>
      <c r="B247" s="26" t="s">
        <v>399</v>
      </c>
      <c r="C247" s="26">
        <v>6</v>
      </c>
      <c r="D247" s="27">
        <v>18</v>
      </c>
    </row>
    <row r="248" spans="1:4" ht="16.5" thickBot="1">
      <c r="A248" s="25">
        <v>432040</v>
      </c>
      <c r="B248" s="26" t="s">
        <v>431</v>
      </c>
      <c r="C248" s="26">
        <v>6</v>
      </c>
      <c r="D248" s="27">
        <v>20</v>
      </c>
    </row>
    <row r="249" spans="1:4" ht="16.5" thickBot="1">
      <c r="A249" s="25">
        <v>432050</v>
      </c>
      <c r="B249" s="26" t="s">
        <v>433</v>
      </c>
      <c r="C249" s="26">
        <v>6</v>
      </c>
      <c r="D249" s="27">
        <v>21</v>
      </c>
    </row>
    <row r="250" spans="1:4" ht="16.5" thickBot="1">
      <c r="A250" s="25">
        <v>432080</v>
      </c>
      <c r="B250" s="26" t="s">
        <v>440</v>
      </c>
      <c r="C250" s="26">
        <v>6</v>
      </c>
      <c r="D250" s="27">
        <v>20</v>
      </c>
    </row>
    <row r="251" spans="1:4" ht="16.5" thickBot="1">
      <c r="A251" s="25">
        <v>432090</v>
      </c>
      <c r="B251" s="26" t="s">
        <v>442</v>
      </c>
      <c r="C251" s="26">
        <v>6</v>
      </c>
      <c r="D251" s="27">
        <v>20</v>
      </c>
    </row>
    <row r="252" spans="1:4" ht="16.5" thickBot="1">
      <c r="A252" s="25">
        <v>432100</v>
      </c>
      <c r="B252" s="26" t="s">
        <v>443</v>
      </c>
      <c r="C252" s="26">
        <v>6</v>
      </c>
      <c r="D252" s="27">
        <v>21</v>
      </c>
    </row>
    <row r="253" spans="1:4" ht="16.5" thickBot="1">
      <c r="A253" s="25">
        <v>432146</v>
      </c>
      <c r="B253" s="26" t="s">
        <v>452</v>
      </c>
      <c r="C253" s="26">
        <v>6</v>
      </c>
      <c r="D253" s="27">
        <v>18</v>
      </c>
    </row>
    <row r="254" spans="1:4" ht="16.5" thickBot="1">
      <c r="A254" s="25">
        <v>432215</v>
      </c>
      <c r="B254" s="26" t="s">
        <v>468</v>
      </c>
      <c r="C254" s="26">
        <v>6</v>
      </c>
      <c r="D254" s="27">
        <v>20</v>
      </c>
    </row>
    <row r="255" spans="1:4" ht="16.5" thickBot="1">
      <c r="A255" s="25">
        <v>432218</v>
      </c>
      <c r="B255" s="26" t="s">
        <v>469</v>
      </c>
      <c r="C255" s="26">
        <v>6</v>
      </c>
      <c r="D255" s="27">
        <v>18</v>
      </c>
    </row>
    <row r="256" spans="1:4" ht="16.5" thickBot="1">
      <c r="A256" s="25">
        <v>432255</v>
      </c>
      <c r="B256" s="26" t="s">
        <v>482</v>
      </c>
      <c r="C256" s="26">
        <v>6</v>
      </c>
      <c r="D256" s="27">
        <v>18</v>
      </c>
    </row>
    <row r="257" spans="1:4" ht="16.5" thickBot="1">
      <c r="A257" s="25">
        <v>432320</v>
      </c>
      <c r="B257" s="26" t="s">
        <v>490</v>
      </c>
      <c r="C257" s="26">
        <v>6</v>
      </c>
      <c r="D257" s="27">
        <v>18</v>
      </c>
    </row>
    <row r="258" spans="1:4" ht="16.5" thickBot="1">
      <c r="A258" s="25">
        <v>432335</v>
      </c>
      <c r="B258" s="26" t="s">
        <v>492</v>
      </c>
      <c r="C258" s="26">
        <v>6</v>
      </c>
      <c r="D258" s="27">
        <v>23</v>
      </c>
    </row>
    <row r="259" spans="1:4" ht="16.5" thickBot="1">
      <c r="A259" s="25">
        <v>432340</v>
      </c>
      <c r="B259" s="26" t="s">
        <v>493</v>
      </c>
      <c r="C259" s="26">
        <v>6</v>
      </c>
      <c r="D259" s="27">
        <v>21</v>
      </c>
    </row>
    <row r="260" spans="1:4" ht="16.5" thickBot="1">
      <c r="A260" s="25">
        <v>430003</v>
      </c>
      <c r="B260" s="26" t="s">
        <v>4</v>
      </c>
      <c r="C260" s="26">
        <v>7</v>
      </c>
      <c r="D260" s="27">
        <v>18</v>
      </c>
    </row>
    <row r="261" spans="1:4" ht="16.5" thickBot="1">
      <c r="A261" s="25">
        <v>430160</v>
      </c>
      <c r="B261" s="26" t="s">
        <v>34</v>
      </c>
      <c r="C261" s="26">
        <v>7</v>
      </c>
      <c r="D261" s="27">
        <v>18</v>
      </c>
    </row>
    <row r="262" spans="1:4" ht="16.5" thickBot="1">
      <c r="A262" s="25">
        <v>430435</v>
      </c>
      <c r="B262" s="26" t="s">
        <v>81</v>
      </c>
      <c r="C262" s="26">
        <v>7</v>
      </c>
      <c r="D262" s="27">
        <v>18</v>
      </c>
    </row>
    <row r="263" spans="1:4" ht="16.5" thickBot="1">
      <c r="A263" s="25">
        <v>430660</v>
      </c>
      <c r="B263" s="26" t="s">
        <v>139</v>
      </c>
      <c r="C263" s="26">
        <v>7</v>
      </c>
      <c r="D263" s="27">
        <v>18</v>
      </c>
    </row>
    <row r="264" spans="1:4" ht="16.5" thickBot="1">
      <c r="A264" s="25">
        <v>430965</v>
      </c>
      <c r="B264" s="26" t="s">
        <v>197</v>
      </c>
      <c r="C264" s="26">
        <v>7</v>
      </c>
      <c r="D264" s="27">
        <v>18</v>
      </c>
    </row>
    <row r="265" spans="1:4" ht="16.5" thickBot="1">
      <c r="A265" s="25">
        <v>431150</v>
      </c>
      <c r="B265" s="26" t="s">
        <v>237</v>
      </c>
      <c r="C265" s="26">
        <v>7</v>
      </c>
      <c r="D265" s="27">
        <v>18</v>
      </c>
    </row>
    <row r="266" spans="1:4" ht="16.5" thickBot="1">
      <c r="A266" s="25">
        <v>430120</v>
      </c>
      <c r="B266" s="26" t="s">
        <v>28</v>
      </c>
      <c r="C266" s="26">
        <v>8</v>
      </c>
      <c r="D266" s="27">
        <v>19</v>
      </c>
    </row>
    <row r="267" spans="1:4" ht="16.5" thickBot="1">
      <c r="A267" s="25">
        <v>430280</v>
      </c>
      <c r="B267" s="26" t="s">
        <v>63</v>
      </c>
      <c r="C267" s="26">
        <v>8</v>
      </c>
      <c r="D267" s="27">
        <v>18</v>
      </c>
    </row>
    <row r="268" spans="1:4" ht="16.5" thickBot="1">
      <c r="A268" s="25">
        <v>430300</v>
      </c>
      <c r="B268" s="26" t="s">
        <v>65</v>
      </c>
      <c r="C268" s="26">
        <v>8</v>
      </c>
      <c r="D268" s="27">
        <v>19</v>
      </c>
    </row>
    <row r="269" spans="1:4" ht="16.5" thickBot="1">
      <c r="A269" s="25">
        <v>430513</v>
      </c>
      <c r="B269" s="26" t="s">
        <v>103</v>
      </c>
      <c r="C269" s="26">
        <v>8</v>
      </c>
      <c r="D269" s="27">
        <v>18</v>
      </c>
    </row>
    <row r="270" spans="1:4" ht="16.5" thickBot="1">
      <c r="A270" s="25">
        <v>430690</v>
      </c>
      <c r="B270" s="26" t="s">
        <v>146</v>
      </c>
      <c r="C270" s="26">
        <v>8</v>
      </c>
      <c r="D270" s="27">
        <v>24</v>
      </c>
    </row>
    <row r="271" spans="1:4" ht="16.5" thickBot="1">
      <c r="A271" s="25">
        <v>430781</v>
      </c>
      <c r="B271" s="26" t="s">
        <v>162</v>
      </c>
      <c r="C271" s="26">
        <v>8</v>
      </c>
      <c r="D271" s="27">
        <v>18</v>
      </c>
    </row>
    <row r="272" spans="1:4" ht="16.5" thickBot="1">
      <c r="A272" s="25">
        <v>430975</v>
      </c>
      <c r="B272" s="26" t="s">
        <v>199</v>
      </c>
      <c r="C272" s="26">
        <v>8</v>
      </c>
      <c r="D272" s="27">
        <v>21</v>
      </c>
    </row>
    <row r="273" spans="1:4" ht="16.5" thickBot="1">
      <c r="A273" s="25">
        <v>431123</v>
      </c>
      <c r="B273" s="26" t="s">
        <v>231</v>
      </c>
      <c r="C273" s="26">
        <v>8</v>
      </c>
      <c r="D273" s="27">
        <v>18</v>
      </c>
    </row>
    <row r="274" spans="1:4" ht="16.5" thickBot="1">
      <c r="A274" s="25">
        <v>431339</v>
      </c>
      <c r="B274" s="26" t="s">
        <v>290</v>
      </c>
      <c r="C274" s="26">
        <v>8</v>
      </c>
      <c r="D274" s="27">
        <v>18</v>
      </c>
    </row>
    <row r="275" spans="1:4" ht="16.5" thickBot="1">
      <c r="A275" s="25">
        <v>431406</v>
      </c>
      <c r="B275" s="26" t="s">
        <v>306</v>
      </c>
      <c r="C275" s="26">
        <v>8</v>
      </c>
      <c r="D275" s="27">
        <v>18</v>
      </c>
    </row>
    <row r="276" spans="1:4" ht="16.5" thickBot="1">
      <c r="A276" s="25">
        <v>432026</v>
      </c>
      <c r="B276" s="26" t="s">
        <v>427</v>
      </c>
      <c r="C276" s="26">
        <v>8</v>
      </c>
      <c r="D276" s="27">
        <v>18</v>
      </c>
    </row>
    <row r="277" spans="1:4" ht="16.5" thickBot="1">
      <c r="A277" s="25">
        <v>432070</v>
      </c>
      <c r="B277" s="26" t="s">
        <v>439</v>
      </c>
      <c r="C277" s="26">
        <v>8</v>
      </c>
      <c r="D277" s="27">
        <v>20</v>
      </c>
    </row>
    <row r="278" spans="1:4" ht="16.5" thickBot="1">
      <c r="A278" s="25">
        <v>430222</v>
      </c>
      <c r="B278" s="26" t="s">
        <v>50</v>
      </c>
      <c r="C278" s="26">
        <v>9</v>
      </c>
      <c r="D278" s="27">
        <v>18</v>
      </c>
    </row>
    <row r="279" spans="1:4" ht="16.5" thickBot="1">
      <c r="A279" s="25">
        <v>430223</v>
      </c>
      <c r="B279" s="26" t="s">
        <v>51</v>
      </c>
      <c r="C279" s="26">
        <v>9</v>
      </c>
      <c r="D279" s="27">
        <v>18</v>
      </c>
    </row>
    <row r="280" spans="1:4" ht="16.5" thickBot="1">
      <c r="A280" s="25">
        <v>430560</v>
      </c>
      <c r="B280" s="26" t="s">
        <v>115</v>
      </c>
      <c r="C280" s="26">
        <v>9</v>
      </c>
      <c r="D280" s="27">
        <v>18</v>
      </c>
    </row>
    <row r="281" spans="1:4" ht="16.5" thickBot="1">
      <c r="A281" s="25">
        <v>430610</v>
      </c>
      <c r="B281" s="26" t="s">
        <v>128</v>
      </c>
      <c r="C281" s="26">
        <v>9</v>
      </c>
      <c r="D281" s="27">
        <v>20</v>
      </c>
    </row>
    <row r="282" spans="1:4" ht="16.5" thickBot="1">
      <c r="A282" s="25">
        <v>430845</v>
      </c>
      <c r="B282" s="26" t="s">
        <v>175</v>
      </c>
      <c r="C282" s="26">
        <v>9</v>
      </c>
      <c r="D282" s="27">
        <v>18</v>
      </c>
    </row>
    <row r="283" spans="1:4" ht="16.5" thickBot="1">
      <c r="A283" s="25">
        <v>431000</v>
      </c>
      <c r="B283" s="26" t="s">
        <v>203</v>
      </c>
      <c r="C283" s="26">
        <v>9</v>
      </c>
      <c r="D283" s="27">
        <v>18</v>
      </c>
    </row>
    <row r="284" spans="1:4" ht="16.5" thickBot="1">
      <c r="A284" s="25">
        <v>431087</v>
      </c>
      <c r="B284" s="26" t="s">
        <v>223</v>
      </c>
      <c r="C284" s="26">
        <v>9</v>
      </c>
      <c r="D284" s="27">
        <v>18</v>
      </c>
    </row>
    <row r="285" spans="1:4" ht="16.5" thickBot="1">
      <c r="A285" s="25">
        <v>431535</v>
      </c>
      <c r="B285" s="26" t="s">
        <v>342</v>
      </c>
      <c r="C285" s="26">
        <v>9</v>
      </c>
      <c r="D285" s="27">
        <v>21</v>
      </c>
    </row>
    <row r="286" spans="1:4" ht="16.5" thickBot="1">
      <c r="A286" s="25">
        <v>431643</v>
      </c>
      <c r="B286" s="26" t="s">
        <v>359</v>
      </c>
      <c r="C286" s="26">
        <v>9</v>
      </c>
      <c r="D286" s="27">
        <v>20</v>
      </c>
    </row>
    <row r="287" spans="1:4" ht="16.5" thickBot="1">
      <c r="A287" s="25">
        <v>431645</v>
      </c>
      <c r="B287" s="26" t="s">
        <v>360</v>
      </c>
      <c r="C287" s="26">
        <v>9</v>
      </c>
      <c r="D287" s="27">
        <v>18</v>
      </c>
    </row>
    <row r="288" spans="1:4" ht="16.5" thickBot="1">
      <c r="A288" s="25">
        <v>431670</v>
      </c>
      <c r="B288" s="26" t="s">
        <v>364</v>
      </c>
      <c r="C288" s="26">
        <v>9</v>
      </c>
      <c r="D288" s="27">
        <v>18</v>
      </c>
    </row>
    <row r="289" spans="1:4" ht="16.5" thickBot="1">
      <c r="A289" s="25">
        <v>432030</v>
      </c>
      <c r="B289" s="26" t="s">
        <v>428</v>
      </c>
      <c r="C289" s="26">
        <v>9</v>
      </c>
      <c r="D289" s="27">
        <v>18</v>
      </c>
    </row>
    <row r="290" spans="1:4" ht="16.5" thickBot="1">
      <c r="A290" s="25">
        <v>430040</v>
      </c>
      <c r="B290" s="26" t="s">
        <v>10</v>
      </c>
      <c r="C290" s="26">
        <v>10</v>
      </c>
      <c r="D290" s="27">
        <v>18</v>
      </c>
    </row>
    <row r="291" spans="1:4" ht="16.5" thickBot="1">
      <c r="A291" s="25">
        <v>430187</v>
      </c>
      <c r="B291" s="26" t="s">
        <v>40</v>
      </c>
      <c r="C291" s="26">
        <v>10</v>
      </c>
      <c r="D291" s="27">
        <v>18</v>
      </c>
    </row>
    <row r="292" spans="1:4" ht="16.5" thickBot="1">
      <c r="A292" s="25">
        <v>431060</v>
      </c>
      <c r="B292" s="26" t="s">
        <v>217</v>
      </c>
      <c r="C292" s="26">
        <v>10</v>
      </c>
      <c r="D292" s="27">
        <v>18</v>
      </c>
    </row>
    <row r="293" spans="1:4" ht="16.5" thickBot="1">
      <c r="A293" s="25">
        <v>431171</v>
      </c>
      <c r="B293" s="26" t="s">
        <v>241</v>
      </c>
      <c r="C293" s="26">
        <v>10</v>
      </c>
      <c r="D293" s="27">
        <v>18</v>
      </c>
    </row>
    <row r="294" spans="1:4" ht="16.5" thickBot="1">
      <c r="A294" s="25">
        <v>431175</v>
      </c>
      <c r="B294" s="26" t="s">
        <v>244</v>
      </c>
      <c r="C294" s="26">
        <v>10</v>
      </c>
      <c r="D294" s="27">
        <v>19</v>
      </c>
    </row>
    <row r="295" spans="1:4" ht="16.5" thickBot="1">
      <c r="A295" s="25">
        <v>431530</v>
      </c>
      <c r="B295" s="26" t="s">
        <v>339</v>
      </c>
      <c r="C295" s="26">
        <v>10</v>
      </c>
      <c r="D295" s="27">
        <v>18</v>
      </c>
    </row>
    <row r="296" spans="1:4" ht="16.5" thickBot="1">
      <c r="A296" s="25">
        <v>431640</v>
      </c>
      <c r="B296" s="26" t="s">
        <v>357</v>
      </c>
      <c r="C296" s="26">
        <v>10</v>
      </c>
      <c r="D296" s="27">
        <v>18</v>
      </c>
    </row>
    <row r="297" spans="1:4" ht="16.5" thickBot="1">
      <c r="A297" s="25">
        <v>431697</v>
      </c>
      <c r="B297" s="26" t="s">
        <v>368</v>
      </c>
      <c r="C297" s="26">
        <v>10</v>
      </c>
      <c r="D297" s="27">
        <v>18</v>
      </c>
    </row>
    <row r="298" spans="1:4" ht="16.5" thickBot="1">
      <c r="A298" s="25">
        <v>431710</v>
      </c>
      <c r="B298" s="26" t="s">
        <v>508</v>
      </c>
      <c r="C298" s="26">
        <v>10</v>
      </c>
      <c r="D298" s="27">
        <v>18</v>
      </c>
    </row>
    <row r="299" spans="1:4" ht="16.5" thickBot="1">
      <c r="A299" s="25">
        <v>431830</v>
      </c>
      <c r="B299" s="26" t="s">
        <v>389</v>
      </c>
      <c r="C299" s="26">
        <v>10</v>
      </c>
      <c r="D299" s="27">
        <v>18</v>
      </c>
    </row>
    <row r="300" spans="1:4" ht="16.5" thickBot="1">
      <c r="A300" s="25">
        <v>432240</v>
      </c>
      <c r="B300" s="26" t="s">
        <v>477</v>
      </c>
      <c r="C300" s="26">
        <v>10</v>
      </c>
      <c r="D300" s="27">
        <v>18</v>
      </c>
    </row>
    <row r="301" spans="1:4" ht="16.5" thickBot="1">
      <c r="A301" s="25">
        <v>430090</v>
      </c>
      <c r="B301" s="26" t="s">
        <v>24</v>
      </c>
      <c r="C301" s="26">
        <v>11</v>
      </c>
      <c r="D301" s="27">
        <v>22</v>
      </c>
    </row>
    <row r="302" spans="1:4" ht="16.5" thickBot="1">
      <c r="A302" s="25">
        <v>430155</v>
      </c>
      <c r="B302" s="26" t="s">
        <v>33</v>
      </c>
      <c r="C302" s="26">
        <v>11</v>
      </c>
      <c r="D302" s="27">
        <v>20</v>
      </c>
    </row>
    <row r="303" spans="1:4" ht="16.5" thickBot="1">
      <c r="A303" s="25">
        <v>430170</v>
      </c>
      <c r="B303" s="26" t="s">
        <v>37</v>
      </c>
      <c r="C303" s="26">
        <v>11</v>
      </c>
      <c r="D303" s="27">
        <v>26</v>
      </c>
    </row>
    <row r="304" spans="1:4" ht="16.5" thickBot="1">
      <c r="A304" s="25">
        <v>430192</v>
      </c>
      <c r="B304" s="26" t="s">
        <v>42</v>
      </c>
      <c r="C304" s="26">
        <v>11</v>
      </c>
      <c r="D304" s="27">
        <v>18</v>
      </c>
    </row>
    <row r="305" spans="1:4" ht="16.5" thickBot="1">
      <c r="A305" s="25">
        <v>430205</v>
      </c>
      <c r="B305" s="26" t="s">
        <v>46</v>
      </c>
      <c r="C305" s="26">
        <v>11</v>
      </c>
      <c r="D305" s="27">
        <v>18</v>
      </c>
    </row>
    <row r="306" spans="1:4" ht="16.5" thickBot="1">
      <c r="A306" s="25">
        <v>430380</v>
      </c>
      <c r="B306" s="26" t="s">
        <v>75</v>
      </c>
      <c r="C306" s="26">
        <v>11</v>
      </c>
      <c r="D306" s="27">
        <v>19</v>
      </c>
    </row>
    <row r="307" spans="1:4" ht="16.5" thickBot="1">
      <c r="A307" s="25">
        <v>430485</v>
      </c>
      <c r="B307" s="26" t="s">
        <v>96</v>
      </c>
      <c r="C307" s="26">
        <v>11</v>
      </c>
      <c r="D307" s="27">
        <v>27</v>
      </c>
    </row>
    <row r="308" spans="1:4" ht="16.5" thickBot="1">
      <c r="A308" s="25">
        <v>430511</v>
      </c>
      <c r="B308" s="26" t="s">
        <v>101</v>
      </c>
      <c r="C308" s="26">
        <v>11</v>
      </c>
      <c r="D308" s="27">
        <v>18</v>
      </c>
    </row>
    <row r="309" spans="1:4" ht="16.5" thickBot="1">
      <c r="A309" s="25">
        <v>430537</v>
      </c>
      <c r="B309" s="26" t="s">
        <v>109</v>
      </c>
      <c r="C309" s="26">
        <v>11</v>
      </c>
      <c r="D309" s="28">
        <v>18</v>
      </c>
    </row>
    <row r="310" spans="1:4" ht="16.5" thickBot="1">
      <c r="A310" s="25">
        <v>430613</v>
      </c>
      <c r="B310" s="26" t="s">
        <v>129</v>
      </c>
      <c r="C310" s="26">
        <v>11</v>
      </c>
      <c r="D310" s="27">
        <v>18</v>
      </c>
    </row>
    <row r="311" spans="1:4" ht="16.5" thickBot="1">
      <c r="A311" s="25">
        <v>430695</v>
      </c>
      <c r="B311" s="26" t="s">
        <v>148</v>
      </c>
      <c r="C311" s="26">
        <v>11</v>
      </c>
      <c r="D311" s="27">
        <v>18</v>
      </c>
    </row>
    <row r="312" spans="1:4" ht="16.5" thickBot="1">
      <c r="A312" s="25">
        <v>430697</v>
      </c>
      <c r="B312" s="26" t="s">
        <v>150</v>
      </c>
      <c r="C312" s="26">
        <v>11</v>
      </c>
      <c r="D312" s="27">
        <v>18</v>
      </c>
    </row>
    <row r="313" spans="1:4" ht="16.5" thickBot="1">
      <c r="A313" s="25">
        <v>430700</v>
      </c>
      <c r="B313" s="26" t="s">
        <v>151</v>
      </c>
      <c r="C313" s="26">
        <v>11</v>
      </c>
      <c r="D313" s="27">
        <v>18</v>
      </c>
    </row>
    <row r="314" spans="1:4" ht="16.5" thickBot="1">
      <c r="A314" s="25">
        <v>430720</v>
      </c>
      <c r="B314" s="26" t="s">
        <v>153</v>
      </c>
      <c r="C314" s="26">
        <v>11</v>
      </c>
      <c r="D314" s="27">
        <v>18</v>
      </c>
    </row>
    <row r="315" spans="1:4" ht="16.5" thickBot="1">
      <c r="A315" s="25">
        <v>430755</v>
      </c>
      <c r="B315" s="26" t="s">
        <v>158</v>
      </c>
      <c r="C315" s="26">
        <v>11</v>
      </c>
      <c r="D315" s="27">
        <v>18</v>
      </c>
    </row>
    <row r="316" spans="1:4" ht="16.5" thickBot="1">
      <c r="A316" s="25">
        <v>430805</v>
      </c>
      <c r="B316" s="26" t="s">
        <v>167</v>
      </c>
      <c r="C316" s="26">
        <v>11</v>
      </c>
      <c r="D316" s="27">
        <v>18</v>
      </c>
    </row>
    <row r="317" spans="1:4" ht="16.5" thickBot="1">
      <c r="A317" s="25">
        <v>430825</v>
      </c>
      <c r="B317" s="26" t="s">
        <v>171</v>
      </c>
      <c r="C317" s="26">
        <v>11</v>
      </c>
      <c r="D317" s="27">
        <v>23</v>
      </c>
    </row>
    <row r="318" spans="1:4" ht="16.5" thickBot="1">
      <c r="A318" s="25">
        <v>430870</v>
      </c>
      <c r="B318" s="26" t="s">
        <v>179</v>
      </c>
      <c r="C318" s="26">
        <v>11</v>
      </c>
      <c r="D318" s="27">
        <v>20</v>
      </c>
    </row>
    <row r="319" spans="1:4" ht="16.5" thickBot="1">
      <c r="A319" s="25">
        <v>430890</v>
      </c>
      <c r="B319" s="26" t="s">
        <v>182</v>
      </c>
      <c r="C319" s="26">
        <v>11</v>
      </c>
      <c r="D319" s="27">
        <v>18</v>
      </c>
    </row>
    <row r="320" spans="1:4" ht="16.5" thickBot="1">
      <c r="A320" s="25">
        <v>431046</v>
      </c>
      <c r="B320" s="26" t="s">
        <v>212</v>
      </c>
      <c r="C320" s="26">
        <v>11</v>
      </c>
      <c r="D320" s="27">
        <v>18</v>
      </c>
    </row>
    <row r="321" spans="1:4" ht="16.5" thickBot="1">
      <c r="A321" s="25">
        <v>431070</v>
      </c>
      <c r="B321" s="26" t="s">
        <v>219</v>
      </c>
      <c r="C321" s="26">
        <v>11</v>
      </c>
      <c r="D321" s="27">
        <v>20</v>
      </c>
    </row>
    <row r="322" spans="1:4" ht="16.5" thickBot="1">
      <c r="A322" s="25">
        <v>431090</v>
      </c>
      <c r="B322" s="26" t="s">
        <v>224</v>
      </c>
      <c r="C322" s="26">
        <v>11</v>
      </c>
      <c r="D322" s="27">
        <v>23</v>
      </c>
    </row>
    <row r="323" spans="1:4" ht="16.5" thickBot="1">
      <c r="A323" s="25">
        <v>431190</v>
      </c>
      <c r="B323" s="26" t="s">
        <v>248</v>
      </c>
      <c r="C323" s="26">
        <v>11</v>
      </c>
      <c r="D323" s="27">
        <v>20</v>
      </c>
    </row>
    <row r="324" spans="1:4" ht="16.5" thickBot="1">
      <c r="A324" s="25">
        <v>431200</v>
      </c>
      <c r="B324" s="26" t="s">
        <v>250</v>
      </c>
      <c r="C324" s="26">
        <v>11</v>
      </c>
      <c r="D324" s="27">
        <v>18</v>
      </c>
    </row>
    <row r="325" spans="1:4" ht="16.5" thickBot="1">
      <c r="A325" s="25">
        <v>431270</v>
      </c>
      <c r="B325" s="26" t="s">
        <v>273</v>
      </c>
      <c r="C325" s="26">
        <v>11</v>
      </c>
      <c r="D325" s="27">
        <v>18</v>
      </c>
    </row>
    <row r="326" spans="1:4" ht="16.5" thickBot="1">
      <c r="A326" s="25">
        <v>431413</v>
      </c>
      <c r="B326" s="26" t="s">
        <v>309</v>
      </c>
      <c r="C326" s="26">
        <v>11</v>
      </c>
      <c r="D326" s="27">
        <v>18</v>
      </c>
    </row>
    <row r="327" spans="1:4" ht="16.5" thickBot="1">
      <c r="A327" s="25">
        <v>431478</v>
      </c>
      <c r="B327" s="26" t="s">
        <v>327</v>
      </c>
      <c r="C327" s="26">
        <v>11</v>
      </c>
      <c r="D327" s="27">
        <v>27</v>
      </c>
    </row>
    <row r="328" spans="1:4" ht="16.5" thickBot="1">
      <c r="A328" s="25">
        <v>431531</v>
      </c>
      <c r="B328" s="26" t="s">
        <v>340</v>
      </c>
      <c r="C328" s="26">
        <v>11</v>
      </c>
      <c r="D328" s="27">
        <v>18</v>
      </c>
    </row>
    <row r="329" spans="1:4" ht="16.5" thickBot="1">
      <c r="A329" s="25">
        <v>431555</v>
      </c>
      <c r="B329" s="26" t="s">
        <v>346</v>
      </c>
      <c r="C329" s="26">
        <v>11</v>
      </c>
      <c r="D329" s="27">
        <v>25</v>
      </c>
    </row>
    <row r="330" spans="1:4" ht="16.5" thickBot="1">
      <c r="A330" s="25">
        <v>431970</v>
      </c>
      <c r="B330" s="26" t="s">
        <v>417</v>
      </c>
      <c r="C330" s="26">
        <v>11</v>
      </c>
      <c r="D330" s="27">
        <v>18</v>
      </c>
    </row>
    <row r="331" spans="1:4" ht="16.5" thickBot="1">
      <c r="A331" s="25">
        <v>432060</v>
      </c>
      <c r="B331" s="26" t="s">
        <v>436</v>
      </c>
      <c r="C331" s="26">
        <v>11</v>
      </c>
      <c r="D331" s="27">
        <v>18</v>
      </c>
    </row>
    <row r="332" spans="1:4" ht="16.5" thickBot="1">
      <c r="A332" s="25">
        <v>432163</v>
      </c>
      <c r="B332" s="26" t="s">
        <v>458</v>
      </c>
      <c r="C332" s="26">
        <v>11</v>
      </c>
      <c r="D332" s="27">
        <v>22</v>
      </c>
    </row>
    <row r="333" spans="1:4" ht="16.5" thickBot="1">
      <c r="A333" s="25">
        <v>432290</v>
      </c>
      <c r="B333" s="26" t="s">
        <v>487</v>
      </c>
      <c r="C333" s="26">
        <v>11</v>
      </c>
      <c r="D333" s="27">
        <v>21</v>
      </c>
    </row>
    <row r="334" spans="1:4" ht="16.5" thickBot="1">
      <c r="A334" s="25">
        <v>430250</v>
      </c>
      <c r="B334" s="26" t="s">
        <v>58</v>
      </c>
      <c r="C334" s="26">
        <v>12</v>
      </c>
      <c r="D334" s="27">
        <v>18</v>
      </c>
    </row>
    <row r="335" spans="1:4" ht="16.5" thickBot="1">
      <c r="A335" s="25">
        <v>430330</v>
      </c>
      <c r="B335" s="26" t="s">
        <v>68</v>
      </c>
      <c r="C335" s="26">
        <v>12</v>
      </c>
      <c r="D335" s="27">
        <v>18</v>
      </c>
    </row>
    <row r="336" spans="1:4" ht="16.5" thickBot="1">
      <c r="A336" s="25">
        <v>430520</v>
      </c>
      <c r="B336" s="26" t="s">
        <v>106</v>
      </c>
      <c r="C336" s="26">
        <v>12</v>
      </c>
      <c r="D336" s="27">
        <v>18</v>
      </c>
    </row>
    <row r="337" spans="1:4" ht="16.5" thickBot="1">
      <c r="A337" s="25">
        <v>430635</v>
      </c>
      <c r="B337" s="26" t="s">
        <v>133</v>
      </c>
      <c r="C337" s="26">
        <v>12</v>
      </c>
      <c r="D337" s="27">
        <v>22</v>
      </c>
    </row>
    <row r="338" spans="1:4" ht="16.5" thickBot="1">
      <c r="A338" s="25">
        <v>430693</v>
      </c>
      <c r="B338" s="26" t="s">
        <v>149</v>
      </c>
      <c r="C338" s="26">
        <v>12</v>
      </c>
      <c r="D338" s="27">
        <v>23</v>
      </c>
    </row>
    <row r="339" spans="1:4" ht="16.5" thickBot="1">
      <c r="A339" s="25">
        <v>430783</v>
      </c>
      <c r="B339" s="26" t="s">
        <v>163</v>
      </c>
      <c r="C339" s="26">
        <v>12</v>
      </c>
      <c r="D339" s="27">
        <v>18</v>
      </c>
    </row>
    <row r="340" spans="1:4" ht="16.5" thickBot="1">
      <c r="A340" s="25">
        <v>430865</v>
      </c>
      <c r="B340" s="26" t="s">
        <v>178</v>
      </c>
      <c r="C340" s="26">
        <v>12</v>
      </c>
      <c r="D340" s="27">
        <v>18</v>
      </c>
    </row>
    <row r="341" spans="1:4" ht="16.5" thickBot="1">
      <c r="A341" s="25">
        <v>430950</v>
      </c>
      <c r="B341" s="26" t="s">
        <v>192</v>
      </c>
      <c r="C341" s="26">
        <v>12</v>
      </c>
      <c r="D341" s="27">
        <v>20</v>
      </c>
    </row>
    <row r="342" spans="1:4" ht="16.5" thickBot="1">
      <c r="A342" s="25">
        <v>431217</v>
      </c>
      <c r="B342" s="33" t="s">
        <v>255</v>
      </c>
      <c r="C342" s="33">
        <v>12</v>
      </c>
      <c r="D342" s="34">
        <v>22</v>
      </c>
    </row>
    <row r="343" spans="1:4" ht="16.5" thickBot="1">
      <c r="A343" s="25">
        <v>431455</v>
      </c>
      <c r="B343" s="26" t="s">
        <v>322</v>
      </c>
      <c r="C343" s="26">
        <v>12</v>
      </c>
      <c r="D343" s="27">
        <v>18</v>
      </c>
    </row>
    <row r="344" spans="1:4" ht="16.5" thickBot="1">
      <c r="A344" s="25">
        <v>431510</v>
      </c>
      <c r="B344" s="26" t="s">
        <v>333</v>
      </c>
      <c r="C344" s="26">
        <v>12</v>
      </c>
      <c r="D344" s="27">
        <v>18</v>
      </c>
    </row>
    <row r="345" spans="1:4" ht="16.5" thickBot="1">
      <c r="A345" s="25">
        <v>431595</v>
      </c>
      <c r="B345" s="26" t="s">
        <v>352</v>
      </c>
      <c r="C345" s="26">
        <v>12</v>
      </c>
      <c r="D345" s="27">
        <v>20</v>
      </c>
    </row>
    <row r="346" spans="1:4" ht="16.5" thickBot="1">
      <c r="A346" s="25">
        <v>431630</v>
      </c>
      <c r="B346" s="26" t="s">
        <v>356</v>
      </c>
      <c r="C346" s="26">
        <v>12</v>
      </c>
      <c r="D346" s="27">
        <v>18</v>
      </c>
    </row>
    <row r="347" spans="1:4" ht="16.5" thickBot="1">
      <c r="A347" s="25">
        <v>431647</v>
      </c>
      <c r="B347" s="26" t="s">
        <v>361</v>
      </c>
      <c r="C347" s="26">
        <v>12</v>
      </c>
      <c r="D347" s="27">
        <v>18</v>
      </c>
    </row>
    <row r="348" spans="1:4" ht="16.5" thickBot="1">
      <c r="A348" s="25">
        <v>431750</v>
      </c>
      <c r="B348" s="26" t="s">
        <v>377</v>
      </c>
      <c r="C348" s="26">
        <v>12</v>
      </c>
      <c r="D348" s="27">
        <v>20</v>
      </c>
    </row>
    <row r="349" spans="1:4" ht="16.5" thickBot="1">
      <c r="A349" s="25">
        <v>431770</v>
      </c>
      <c r="B349" s="26" t="s">
        <v>379</v>
      </c>
      <c r="C349" s="26">
        <v>12</v>
      </c>
      <c r="D349" s="27">
        <v>18</v>
      </c>
    </row>
    <row r="350" spans="1:4" ht="16.5" thickBot="1">
      <c r="A350" s="25">
        <v>431800</v>
      </c>
      <c r="B350" s="26" t="s">
        <v>385</v>
      </c>
      <c r="C350" s="26">
        <v>12</v>
      </c>
      <c r="D350" s="27">
        <v>18</v>
      </c>
    </row>
    <row r="351" spans="1:4" ht="16.5" thickBot="1">
      <c r="A351" s="25">
        <v>431890</v>
      </c>
      <c r="B351" s="26" t="s">
        <v>404</v>
      </c>
      <c r="C351" s="26">
        <v>12</v>
      </c>
      <c r="D351" s="27">
        <v>23</v>
      </c>
    </row>
    <row r="352" spans="1:4" ht="16.5" thickBot="1">
      <c r="A352" s="25">
        <v>431915</v>
      </c>
      <c r="B352" s="26" t="s">
        <v>408</v>
      </c>
      <c r="C352" s="26">
        <v>12</v>
      </c>
      <c r="D352" s="27">
        <v>22</v>
      </c>
    </row>
    <row r="353" spans="1:4" ht="16.5" thickBot="1">
      <c r="A353" s="25">
        <v>431920</v>
      </c>
      <c r="B353" s="26" t="s">
        <v>409</v>
      </c>
      <c r="C353" s="26">
        <v>12</v>
      </c>
      <c r="D353" s="27">
        <v>18</v>
      </c>
    </row>
    <row r="354" spans="1:4" ht="16.5" thickBot="1">
      <c r="A354" s="25">
        <v>431937</v>
      </c>
      <c r="B354" s="26" t="s">
        <v>413</v>
      </c>
      <c r="C354" s="26">
        <v>12</v>
      </c>
      <c r="D354" s="27">
        <v>18</v>
      </c>
    </row>
    <row r="355" spans="1:4" ht="16.5" thickBot="1">
      <c r="A355" s="25">
        <v>432057</v>
      </c>
      <c r="B355" s="26" t="s">
        <v>435</v>
      </c>
      <c r="C355" s="26">
        <v>12</v>
      </c>
      <c r="D355" s="27">
        <v>18</v>
      </c>
    </row>
    <row r="356" spans="1:4" ht="16.5" thickBot="1">
      <c r="A356" s="25">
        <v>432234</v>
      </c>
      <c r="B356" s="26" t="s">
        <v>474</v>
      </c>
      <c r="C356" s="26">
        <v>12</v>
      </c>
      <c r="D356" s="27">
        <v>18</v>
      </c>
    </row>
    <row r="357" spans="1:4" ht="16.5" thickBot="1">
      <c r="A357" s="25">
        <v>432375</v>
      </c>
      <c r="B357" s="26" t="s">
        <v>498</v>
      </c>
      <c r="C357" s="26">
        <v>12</v>
      </c>
      <c r="D357" s="27">
        <v>27</v>
      </c>
    </row>
    <row r="358" spans="1:4" ht="16.5" thickBot="1">
      <c r="A358" s="25">
        <v>430420</v>
      </c>
      <c r="B358" s="26" t="s">
        <v>79</v>
      </c>
      <c r="C358" s="26">
        <v>13</v>
      </c>
      <c r="D358" s="27">
        <v>18</v>
      </c>
    </row>
    <row r="359" spans="1:4" ht="16.5" thickBot="1">
      <c r="A359" s="25">
        <v>430915</v>
      </c>
      <c r="B359" s="26" t="s">
        <v>187</v>
      </c>
      <c r="C359" s="26">
        <v>13</v>
      </c>
      <c r="D359" s="28">
        <v>18</v>
      </c>
    </row>
    <row r="360" spans="1:4" ht="16.5" thickBot="1">
      <c r="A360" s="25">
        <v>430957</v>
      </c>
      <c r="B360" s="26" t="s">
        <v>195</v>
      </c>
      <c r="C360" s="26">
        <v>13</v>
      </c>
      <c r="D360" s="27">
        <v>18</v>
      </c>
    </row>
    <row r="361" spans="1:4" ht="16.5" thickBot="1">
      <c r="A361" s="25">
        <v>431215</v>
      </c>
      <c r="B361" s="26" t="s">
        <v>254</v>
      </c>
      <c r="C361" s="26">
        <v>13</v>
      </c>
      <c r="D361" s="27">
        <v>24</v>
      </c>
    </row>
    <row r="362" spans="1:4" ht="16.5" thickBot="1">
      <c r="A362" s="25">
        <v>431395</v>
      </c>
      <c r="B362" s="26" t="s">
        <v>301</v>
      </c>
      <c r="C362" s="26">
        <v>13</v>
      </c>
      <c r="D362" s="27">
        <v>20</v>
      </c>
    </row>
    <row r="363" spans="1:4" ht="16.5" thickBot="1">
      <c r="A363" s="25">
        <v>431407</v>
      </c>
      <c r="B363" s="26" t="s">
        <v>307</v>
      </c>
      <c r="C363" s="26">
        <v>13</v>
      </c>
      <c r="D363" s="27">
        <v>18</v>
      </c>
    </row>
    <row r="364" spans="1:4" ht="16.5" thickBot="1">
      <c r="A364" s="25">
        <v>431570</v>
      </c>
      <c r="B364" s="26" t="s">
        <v>348</v>
      </c>
      <c r="C364" s="26">
        <v>13</v>
      </c>
      <c r="D364" s="27">
        <v>18</v>
      </c>
    </row>
    <row r="365" spans="1:4" ht="16.5" thickBot="1">
      <c r="A365" s="25">
        <v>431680</v>
      </c>
      <c r="B365" s="26" t="s">
        <v>367</v>
      </c>
      <c r="C365" s="26">
        <v>13</v>
      </c>
      <c r="D365" s="27">
        <v>22</v>
      </c>
    </row>
    <row r="366" spans="1:4" ht="16.5" thickBot="1">
      <c r="A366" s="25">
        <v>432067</v>
      </c>
      <c r="B366" s="26" t="s">
        <v>438</v>
      </c>
      <c r="C366" s="26">
        <v>13</v>
      </c>
      <c r="D366" s="27">
        <v>18</v>
      </c>
    </row>
    <row r="367" spans="1:4" ht="16.5" thickBot="1">
      <c r="A367" s="25">
        <v>432253</v>
      </c>
      <c r="B367" s="26" t="s">
        <v>479</v>
      </c>
      <c r="C367" s="26">
        <v>13</v>
      </c>
      <c r="D367" s="27">
        <v>18</v>
      </c>
    </row>
    <row r="368" spans="1:4" ht="16.5" thickBot="1">
      <c r="A368" s="25">
        <v>432252</v>
      </c>
      <c r="B368" s="26" t="s">
        <v>481</v>
      </c>
      <c r="C368" s="26">
        <v>13</v>
      </c>
      <c r="D368" s="27">
        <v>18</v>
      </c>
    </row>
    <row r="369" spans="1:4" ht="16.5" thickBot="1">
      <c r="A369" s="25">
        <v>432260</v>
      </c>
      <c r="B369" s="26" t="s">
        <v>483</v>
      </c>
      <c r="C369" s="26">
        <v>13</v>
      </c>
      <c r="D369" s="27">
        <v>18</v>
      </c>
    </row>
    <row r="370" spans="1:4" ht="16.5" thickBot="1">
      <c r="A370" s="25">
        <v>432270</v>
      </c>
      <c r="B370" s="26" t="s">
        <v>484</v>
      </c>
      <c r="C370" s="26">
        <v>13</v>
      </c>
      <c r="D370" s="27">
        <v>20</v>
      </c>
    </row>
    <row r="371" spans="1:4" ht="16.5" thickBot="1">
      <c r="A371" s="29">
        <v>430030</v>
      </c>
      <c r="B371" s="30" t="s">
        <v>9</v>
      </c>
      <c r="C371" s="30">
        <v>14</v>
      </c>
      <c r="D371" s="31">
        <v>18</v>
      </c>
    </row>
    <row r="372" spans="1:4" ht="16.5" thickBot="1">
      <c r="A372" s="29">
        <v>430045</v>
      </c>
      <c r="B372" s="30" t="s">
        <v>11</v>
      </c>
      <c r="C372" s="30">
        <v>14</v>
      </c>
      <c r="D372" s="31">
        <v>18</v>
      </c>
    </row>
    <row r="373" spans="1:4" ht="16.5" thickBot="1">
      <c r="A373" s="29">
        <v>430220</v>
      </c>
      <c r="B373" s="30" t="s">
        <v>49</v>
      </c>
      <c r="C373" s="30">
        <v>14</v>
      </c>
      <c r="D373" s="31">
        <v>18</v>
      </c>
    </row>
    <row r="374" spans="1:4" ht="16.5" thickBot="1">
      <c r="A374" s="29">
        <v>430370</v>
      </c>
      <c r="B374" s="30" t="s">
        <v>74</v>
      </c>
      <c r="C374" s="30">
        <v>14</v>
      </c>
      <c r="D374" s="31">
        <v>18</v>
      </c>
    </row>
    <row r="375" spans="1:4" ht="16.5" thickBot="1">
      <c r="A375" s="29">
        <v>430430</v>
      </c>
      <c r="B375" s="30" t="s">
        <v>80</v>
      </c>
      <c r="C375" s="30">
        <v>14</v>
      </c>
      <c r="D375" s="31">
        <v>18</v>
      </c>
    </row>
    <row r="376" spans="1:4" ht="16.5" thickBot="1">
      <c r="A376" s="29">
        <v>430673</v>
      </c>
      <c r="B376" s="30" t="s">
        <v>142</v>
      </c>
      <c r="C376" s="30">
        <v>14</v>
      </c>
      <c r="D376" s="31">
        <v>18</v>
      </c>
    </row>
    <row r="377" spans="1:4" ht="16.5" thickBot="1">
      <c r="A377" s="29">
        <v>430900</v>
      </c>
      <c r="B377" s="30" t="s">
        <v>183</v>
      </c>
      <c r="C377" s="30">
        <v>14</v>
      </c>
      <c r="D377" s="31">
        <v>19</v>
      </c>
    </row>
    <row r="378" spans="1:4" ht="16.5" thickBot="1">
      <c r="A378" s="29">
        <v>430960</v>
      </c>
      <c r="B378" s="30" t="s">
        <v>196</v>
      </c>
      <c r="C378" s="30">
        <v>14</v>
      </c>
      <c r="D378" s="31">
        <v>23</v>
      </c>
    </row>
    <row r="379" spans="1:4" ht="16.5" thickBot="1">
      <c r="A379" s="29">
        <v>431040</v>
      </c>
      <c r="B379" s="30" t="s">
        <v>209</v>
      </c>
      <c r="C379" s="30">
        <v>14</v>
      </c>
      <c r="D379" s="35"/>
    </row>
    <row r="380" spans="1:4" ht="16.5" thickBot="1">
      <c r="A380" s="29">
        <v>431301</v>
      </c>
      <c r="B380" s="30" t="s">
        <v>279</v>
      </c>
      <c r="C380" s="30">
        <v>14</v>
      </c>
      <c r="D380" s="31">
        <v>18</v>
      </c>
    </row>
    <row r="381" spans="1:4" ht="16.5" thickBot="1">
      <c r="A381" s="29">
        <v>431342</v>
      </c>
      <c r="B381" s="30" t="s">
        <v>292</v>
      </c>
      <c r="C381" s="30">
        <v>14</v>
      </c>
      <c r="D381" s="31">
        <v>18</v>
      </c>
    </row>
    <row r="382" spans="1:4" ht="16.5" thickBot="1">
      <c r="A382" s="29">
        <v>431500</v>
      </c>
      <c r="B382" s="30" t="s">
        <v>330</v>
      </c>
      <c r="C382" s="30">
        <v>14</v>
      </c>
      <c r="D382" s="31">
        <v>18</v>
      </c>
    </row>
    <row r="383" spans="1:4" ht="16.5" thickBot="1">
      <c r="A383" s="29">
        <v>431505</v>
      </c>
      <c r="B383" s="30" t="s">
        <v>331</v>
      </c>
      <c r="C383" s="30">
        <v>14</v>
      </c>
      <c r="D383" s="35"/>
    </row>
    <row r="384" spans="1:4" ht="16.5" thickBot="1">
      <c r="A384" s="29">
        <v>431507</v>
      </c>
      <c r="B384" s="30" t="s">
        <v>332</v>
      </c>
      <c r="C384" s="30">
        <v>14</v>
      </c>
      <c r="D384" s="31">
        <v>18</v>
      </c>
    </row>
    <row r="385" spans="1:4" ht="16.5" thickBot="1">
      <c r="A385" s="29">
        <v>431720</v>
      </c>
      <c r="B385" s="30" t="s">
        <v>371</v>
      </c>
      <c r="C385" s="30">
        <v>14</v>
      </c>
      <c r="D385" s="31">
        <v>24</v>
      </c>
    </row>
    <row r="386" spans="1:4" ht="16.5" thickBot="1">
      <c r="A386" s="29">
        <v>431790</v>
      </c>
      <c r="B386" s="30" t="s">
        <v>383</v>
      </c>
      <c r="C386" s="30">
        <v>14</v>
      </c>
      <c r="D386" s="31">
        <v>27</v>
      </c>
    </row>
    <row r="387" spans="1:4" ht="16.5" thickBot="1">
      <c r="A387" s="29">
        <v>431849</v>
      </c>
      <c r="B387" s="30" t="s">
        <v>397</v>
      </c>
      <c r="C387" s="30">
        <v>14</v>
      </c>
      <c r="D387" s="31">
        <v>18</v>
      </c>
    </row>
    <row r="388" spans="1:4" ht="16.5" thickBot="1">
      <c r="A388" s="29">
        <v>431930</v>
      </c>
      <c r="B388" s="30" t="s">
        <v>410</v>
      </c>
      <c r="C388" s="30">
        <v>14</v>
      </c>
      <c r="D388" s="31">
        <v>18</v>
      </c>
    </row>
    <row r="389" spans="1:4" ht="16.5" thickBot="1">
      <c r="A389" s="29">
        <v>432032</v>
      </c>
      <c r="B389" s="30" t="s">
        <v>429</v>
      </c>
      <c r="C389" s="30">
        <v>14</v>
      </c>
      <c r="D389" s="31">
        <v>18</v>
      </c>
    </row>
    <row r="390" spans="1:4" ht="16.5" thickBot="1">
      <c r="A390" s="29">
        <v>432180</v>
      </c>
      <c r="B390" s="30" t="s">
        <v>461</v>
      </c>
      <c r="C390" s="30">
        <v>14</v>
      </c>
      <c r="D390" s="31">
        <v>20</v>
      </c>
    </row>
    <row r="391" spans="1:4" ht="16.5" thickBot="1">
      <c r="A391" s="29">
        <v>432210</v>
      </c>
      <c r="B391" s="30" t="s">
        <v>467</v>
      </c>
      <c r="C391" s="30">
        <v>14</v>
      </c>
      <c r="D391" s="31">
        <v>18</v>
      </c>
    </row>
    <row r="392" spans="1:4" ht="16.5" thickBot="1">
      <c r="A392" s="29">
        <v>432230</v>
      </c>
      <c r="B392" s="30" t="s">
        <v>472</v>
      </c>
      <c r="C392" s="30">
        <v>14</v>
      </c>
      <c r="D392" s="31">
        <v>22</v>
      </c>
    </row>
    <row r="393" spans="1:4" ht="16.5" thickBot="1">
      <c r="A393" s="25">
        <v>430195</v>
      </c>
      <c r="B393" s="26" t="s">
        <v>43</v>
      </c>
      <c r="C393" s="26">
        <v>15</v>
      </c>
      <c r="D393" s="27">
        <v>18</v>
      </c>
    </row>
    <row r="394" spans="1:4" ht="16.5" thickBot="1">
      <c r="A394" s="25">
        <v>430215</v>
      </c>
      <c r="B394" s="26" t="s">
        <v>48</v>
      </c>
      <c r="C394" s="26">
        <v>15</v>
      </c>
      <c r="D394" s="27">
        <v>21</v>
      </c>
    </row>
    <row r="395" spans="1:4" ht="16.5" thickBot="1">
      <c r="A395" s="25">
        <v>430260</v>
      </c>
      <c r="B395" s="26" t="s">
        <v>60</v>
      </c>
      <c r="C395" s="26">
        <v>15</v>
      </c>
      <c r="D395" s="27">
        <v>18</v>
      </c>
    </row>
    <row r="396" spans="1:4" ht="16.5" thickBot="1">
      <c r="A396" s="25">
        <v>430515</v>
      </c>
      <c r="B396" s="26" t="s">
        <v>104</v>
      </c>
      <c r="C396" s="26">
        <v>15</v>
      </c>
      <c r="D396" s="27">
        <v>18</v>
      </c>
    </row>
    <row r="397" spans="1:4" ht="16.5" thickBot="1">
      <c r="A397" s="25">
        <v>430530</v>
      </c>
      <c r="B397" s="26" t="s">
        <v>107</v>
      </c>
      <c r="C397" s="26">
        <v>15</v>
      </c>
      <c r="D397" s="27">
        <v>18</v>
      </c>
    </row>
    <row r="398" spans="1:4" ht="16.5" thickBot="1">
      <c r="A398" s="25">
        <v>430580</v>
      </c>
      <c r="B398" s="26" t="s">
        <v>117</v>
      </c>
      <c r="C398" s="26">
        <v>15</v>
      </c>
      <c r="D398" s="27">
        <v>18</v>
      </c>
    </row>
    <row r="399" spans="1:4" ht="16.5" thickBot="1">
      <c r="A399" s="25">
        <v>430590</v>
      </c>
      <c r="B399" s="26" t="s">
        <v>121</v>
      </c>
      <c r="C399" s="26">
        <v>15</v>
      </c>
      <c r="D399" s="27">
        <v>18</v>
      </c>
    </row>
    <row r="400" spans="1:4" ht="16.5" thickBot="1">
      <c r="A400" s="25">
        <v>430642</v>
      </c>
      <c r="B400" s="26" t="s">
        <v>136</v>
      </c>
      <c r="C400" s="26">
        <v>15</v>
      </c>
      <c r="D400" s="27">
        <v>25</v>
      </c>
    </row>
    <row r="401" spans="1:4" ht="16.5" thickBot="1">
      <c r="A401" s="25">
        <v>430692</v>
      </c>
      <c r="B401" s="26" t="s">
        <v>147</v>
      </c>
      <c r="C401" s="26">
        <v>15</v>
      </c>
      <c r="D401" s="27">
        <v>18</v>
      </c>
    </row>
    <row r="402" spans="1:4" ht="16.5" thickBot="1">
      <c r="A402" s="25">
        <v>430912</v>
      </c>
      <c r="B402" s="26" t="s">
        <v>186</v>
      </c>
      <c r="C402" s="26">
        <v>15</v>
      </c>
      <c r="D402" s="27">
        <v>18</v>
      </c>
    </row>
    <row r="403" spans="1:4" ht="16.5" thickBot="1">
      <c r="A403" s="25">
        <v>431085</v>
      </c>
      <c r="B403" s="26" t="s">
        <v>222</v>
      </c>
      <c r="C403" s="26">
        <v>15</v>
      </c>
      <c r="D403" s="27">
        <v>18</v>
      </c>
    </row>
    <row r="404" spans="1:4" ht="16.5" thickBot="1">
      <c r="A404" s="25">
        <v>431142</v>
      </c>
      <c r="B404" s="26" t="s">
        <v>236</v>
      </c>
      <c r="C404" s="26">
        <v>15</v>
      </c>
      <c r="D404" s="27">
        <v>18</v>
      </c>
    </row>
    <row r="405" spans="1:4" ht="16.5" thickBot="1">
      <c r="A405" s="25">
        <v>431230</v>
      </c>
      <c r="B405" s="26" t="s">
        <v>258</v>
      </c>
      <c r="C405" s="26">
        <v>15</v>
      </c>
      <c r="D405" s="27">
        <v>18</v>
      </c>
    </row>
    <row r="406" spans="1:4" ht="16.5" thickBot="1">
      <c r="A406" s="25">
        <v>431295</v>
      </c>
      <c r="B406" s="26" t="s">
        <v>277</v>
      </c>
      <c r="C406" s="26">
        <v>15</v>
      </c>
      <c r="D406" s="27">
        <v>22</v>
      </c>
    </row>
    <row r="407" spans="1:4" ht="16.5" thickBot="1">
      <c r="A407" s="25">
        <v>431349</v>
      </c>
      <c r="B407" s="26" t="s">
        <v>289</v>
      </c>
      <c r="C407" s="26">
        <v>15</v>
      </c>
      <c r="D407" s="27">
        <v>18</v>
      </c>
    </row>
    <row r="408" spans="1:4" ht="16.5" thickBot="1">
      <c r="A408" s="25">
        <v>431346</v>
      </c>
      <c r="B408" s="26" t="s">
        <v>294</v>
      </c>
      <c r="C408" s="26">
        <v>15</v>
      </c>
      <c r="D408" s="27">
        <v>18</v>
      </c>
    </row>
    <row r="409" spans="1:4" ht="16.5" thickBot="1">
      <c r="A409" s="25">
        <v>431370</v>
      </c>
      <c r="B409" s="26" t="s">
        <v>298</v>
      </c>
      <c r="C409" s="26">
        <v>15</v>
      </c>
      <c r="D409" s="27">
        <v>18</v>
      </c>
    </row>
    <row r="410" spans="1:4" ht="16.5" thickBot="1">
      <c r="A410" s="25">
        <v>431540</v>
      </c>
      <c r="B410" s="26" t="s">
        <v>343</v>
      </c>
      <c r="C410" s="26">
        <v>15</v>
      </c>
      <c r="D410" s="27">
        <v>18</v>
      </c>
    </row>
    <row r="411" spans="1:4" ht="16.5" thickBot="1">
      <c r="A411" s="25">
        <v>431610</v>
      </c>
      <c r="B411" s="26" t="s">
        <v>354</v>
      </c>
      <c r="C411" s="26">
        <v>15</v>
      </c>
      <c r="D411" s="27">
        <v>18</v>
      </c>
    </row>
    <row r="412" spans="1:4" ht="16.5" thickBot="1">
      <c r="A412" s="25">
        <v>431620</v>
      </c>
      <c r="B412" s="26" t="s">
        <v>355</v>
      </c>
      <c r="C412" s="26">
        <v>15</v>
      </c>
      <c r="D412" s="27">
        <v>19</v>
      </c>
    </row>
    <row r="413" spans="1:4" ht="16.5" thickBot="1">
      <c r="A413" s="25">
        <v>431642</v>
      </c>
      <c r="B413" s="26" t="s">
        <v>358</v>
      </c>
      <c r="C413" s="26">
        <v>15</v>
      </c>
      <c r="D413" s="27">
        <v>18</v>
      </c>
    </row>
    <row r="414" spans="1:4" ht="16.5" thickBot="1">
      <c r="A414" s="25">
        <v>431845</v>
      </c>
      <c r="B414" s="26" t="s">
        <v>394</v>
      </c>
      <c r="C414" s="26">
        <v>15</v>
      </c>
      <c r="D414" s="27">
        <v>20</v>
      </c>
    </row>
    <row r="415" spans="1:4" ht="16.5" thickBot="1">
      <c r="A415" s="25">
        <v>431936</v>
      </c>
      <c r="B415" s="26" t="s">
        <v>412</v>
      </c>
      <c r="C415" s="26">
        <v>15</v>
      </c>
      <c r="D415" s="27">
        <v>18</v>
      </c>
    </row>
    <row r="416" spans="1:4" ht="16.5" thickBot="1">
      <c r="A416" s="25">
        <v>432010</v>
      </c>
      <c r="B416" s="26" t="s">
        <v>424</v>
      </c>
      <c r="C416" s="26">
        <v>15</v>
      </c>
      <c r="D416" s="27">
        <v>18</v>
      </c>
    </row>
    <row r="417" spans="1:4" ht="16.5" thickBot="1">
      <c r="A417" s="25">
        <v>432185</v>
      </c>
      <c r="B417" s="26" t="s">
        <v>463</v>
      </c>
      <c r="C417" s="26">
        <v>15</v>
      </c>
      <c r="D417" s="27">
        <v>18</v>
      </c>
    </row>
    <row r="418" spans="1:4" ht="16.5" thickBot="1">
      <c r="A418" s="25">
        <v>432195</v>
      </c>
      <c r="B418" s="26" t="s">
        <v>465</v>
      </c>
      <c r="C418" s="26">
        <v>15</v>
      </c>
      <c r="D418" s="27">
        <v>20</v>
      </c>
    </row>
    <row r="419" spans="1:4" ht="16.5" thickBot="1">
      <c r="A419" s="29">
        <v>430070</v>
      </c>
      <c r="B419" s="30" t="s">
        <v>20</v>
      </c>
      <c r="C419" s="30">
        <v>16</v>
      </c>
      <c r="D419" s="31">
        <v>18</v>
      </c>
    </row>
    <row r="420" spans="1:4" ht="16.5" thickBot="1">
      <c r="A420" s="29">
        <v>430100</v>
      </c>
      <c r="B420" s="30" t="s">
        <v>25</v>
      </c>
      <c r="C420" s="30">
        <v>16</v>
      </c>
      <c r="D420" s="31">
        <v>21</v>
      </c>
    </row>
    <row r="421" spans="1:4" ht="16.5" thickBot="1">
      <c r="A421" s="29">
        <v>430240</v>
      </c>
      <c r="B421" s="30" t="s">
        <v>56</v>
      </c>
      <c r="C421" s="30">
        <v>16</v>
      </c>
      <c r="D421" s="31">
        <v>18</v>
      </c>
    </row>
    <row r="422" spans="1:4" ht="16.5" thickBot="1">
      <c r="A422" s="29">
        <v>430245</v>
      </c>
      <c r="B422" s="30" t="s">
        <v>57</v>
      </c>
      <c r="C422" s="30">
        <v>16</v>
      </c>
      <c r="D422" s="31">
        <v>18</v>
      </c>
    </row>
    <row r="423" spans="1:4" ht="16.5" thickBot="1">
      <c r="A423" s="29">
        <v>430461</v>
      </c>
      <c r="B423" s="30" t="s">
        <v>85</v>
      </c>
      <c r="C423" s="30">
        <v>16</v>
      </c>
      <c r="D423" s="31">
        <v>20</v>
      </c>
    </row>
    <row r="424" spans="1:4" ht="16.5" thickBot="1">
      <c r="A424" s="29">
        <v>430469</v>
      </c>
      <c r="B424" s="30" t="s">
        <v>91</v>
      </c>
      <c r="C424" s="30">
        <v>16</v>
      </c>
      <c r="D424" s="31">
        <v>25</v>
      </c>
    </row>
    <row r="425" spans="1:4" ht="16.5" thickBot="1">
      <c r="A425" s="29">
        <v>430558</v>
      </c>
      <c r="B425" s="30" t="s">
        <v>509</v>
      </c>
      <c r="C425" s="30">
        <v>16</v>
      </c>
      <c r="D425" s="31">
        <v>25</v>
      </c>
    </row>
    <row r="426" spans="1:4" ht="16.5" thickBot="1">
      <c r="A426" s="29">
        <v>430583</v>
      </c>
      <c r="B426" s="30" t="s">
        <v>118</v>
      </c>
      <c r="C426" s="30">
        <v>16</v>
      </c>
      <c r="D426" s="31">
        <v>18</v>
      </c>
    </row>
    <row r="427" spans="1:4" ht="16.5" thickBot="1">
      <c r="A427" s="29">
        <v>430620</v>
      </c>
      <c r="B427" s="30" t="s">
        <v>130</v>
      </c>
      <c r="C427" s="30">
        <v>16</v>
      </c>
      <c r="D427" s="31">
        <v>20</v>
      </c>
    </row>
    <row r="428" spans="1:4" ht="16.5" thickBot="1">
      <c r="A428" s="29">
        <v>430645</v>
      </c>
      <c r="B428" s="30" t="s">
        <v>137</v>
      </c>
      <c r="C428" s="30">
        <v>16</v>
      </c>
      <c r="D428" s="31">
        <v>18</v>
      </c>
    </row>
    <row r="429" spans="1:4" ht="16.5" thickBot="1">
      <c r="A429" s="29">
        <v>430675</v>
      </c>
      <c r="B429" s="30" t="s">
        <v>143</v>
      </c>
      <c r="C429" s="30">
        <v>16</v>
      </c>
      <c r="D429" s="31">
        <v>18</v>
      </c>
    </row>
    <row r="430" spans="1:4" ht="16.5" thickBot="1">
      <c r="A430" s="29">
        <v>430680</v>
      </c>
      <c r="B430" s="30" t="s">
        <v>145</v>
      </c>
      <c r="C430" s="30">
        <v>16</v>
      </c>
      <c r="D430" s="31">
        <v>18</v>
      </c>
    </row>
    <row r="431" spans="1:4" ht="16.5" thickBot="1">
      <c r="A431" s="29">
        <v>430780</v>
      </c>
      <c r="B431" s="30" t="s">
        <v>161</v>
      </c>
      <c r="C431" s="30">
        <v>16</v>
      </c>
      <c r="D431" s="31">
        <v>18</v>
      </c>
    </row>
    <row r="432" spans="1:4" ht="16.5" thickBot="1">
      <c r="A432" s="29">
        <v>430807</v>
      </c>
      <c r="B432" s="30" t="s">
        <v>168</v>
      </c>
      <c r="C432" s="30">
        <v>16</v>
      </c>
      <c r="D432" s="35"/>
    </row>
    <row r="433" spans="1:4" ht="16.5" thickBot="1">
      <c r="A433" s="29">
        <v>430843</v>
      </c>
      <c r="B433" s="30" t="s">
        <v>174</v>
      </c>
      <c r="C433" s="30">
        <v>16</v>
      </c>
      <c r="D433" s="31">
        <v>18</v>
      </c>
    </row>
    <row r="434" spans="1:4" ht="16.5" thickBot="1">
      <c r="A434" s="29">
        <v>431030</v>
      </c>
      <c r="B434" s="30" t="s">
        <v>206</v>
      </c>
      <c r="C434" s="30">
        <v>16</v>
      </c>
      <c r="D434" s="31">
        <v>18</v>
      </c>
    </row>
    <row r="435" spans="1:4" ht="16.5" thickBot="1">
      <c r="A435" s="29">
        <v>431036</v>
      </c>
      <c r="B435" s="30" t="s">
        <v>208</v>
      </c>
      <c r="C435" s="30">
        <v>16</v>
      </c>
      <c r="D435" s="31">
        <v>20</v>
      </c>
    </row>
    <row r="436" spans="1:4" ht="16.5" thickBot="1">
      <c r="A436" s="29">
        <v>431140</v>
      </c>
      <c r="B436" s="30" t="s">
        <v>235</v>
      </c>
      <c r="C436" s="30">
        <v>16</v>
      </c>
      <c r="D436" s="31">
        <v>18</v>
      </c>
    </row>
    <row r="437" spans="1:4" ht="16.5" thickBot="1">
      <c r="A437" s="29">
        <v>431205</v>
      </c>
      <c r="B437" s="30" t="s">
        <v>251</v>
      </c>
      <c r="C437" s="30">
        <v>16</v>
      </c>
      <c r="D437" s="31">
        <v>18</v>
      </c>
    </row>
    <row r="438" spans="1:4" ht="16.5" thickBot="1">
      <c r="A438" s="29">
        <v>431260</v>
      </c>
      <c r="B438" s="30" t="s">
        <v>268</v>
      </c>
      <c r="C438" s="30">
        <v>16</v>
      </c>
      <c r="D438" s="31">
        <v>18</v>
      </c>
    </row>
    <row r="439" spans="1:4" ht="16.5" thickBot="1">
      <c r="A439" s="29">
        <v>431300</v>
      </c>
      <c r="B439" s="30" t="s">
        <v>278</v>
      </c>
      <c r="C439" s="30">
        <v>16</v>
      </c>
      <c r="D439" s="31">
        <v>18</v>
      </c>
    </row>
    <row r="440" spans="1:4" ht="16.5" thickBot="1">
      <c r="A440" s="29">
        <v>431415</v>
      </c>
      <c r="B440" s="30" t="s">
        <v>310</v>
      </c>
      <c r="C440" s="30">
        <v>16</v>
      </c>
      <c r="D440" s="35"/>
    </row>
    <row r="441" spans="1:4" ht="16.5" thickBot="1">
      <c r="A441" s="29">
        <v>431475</v>
      </c>
      <c r="B441" s="30" t="s">
        <v>325</v>
      </c>
      <c r="C441" s="30">
        <v>16</v>
      </c>
      <c r="D441" s="31">
        <v>25</v>
      </c>
    </row>
    <row r="442" spans="1:4" ht="16.5" thickBot="1">
      <c r="A442" s="29">
        <v>431513</v>
      </c>
      <c r="B442" s="30" t="s">
        <v>334</v>
      </c>
      <c r="C442" s="30">
        <v>16</v>
      </c>
      <c r="D442" s="31">
        <v>20</v>
      </c>
    </row>
    <row r="443" spans="1:4" ht="16.5" thickBot="1">
      <c r="A443" s="29">
        <v>431515</v>
      </c>
      <c r="B443" s="30" t="s">
        <v>336</v>
      </c>
      <c r="C443" s="30">
        <v>16</v>
      </c>
      <c r="D443" s="31">
        <v>18</v>
      </c>
    </row>
    <row r="444" spans="1:4" ht="16.5" thickBot="1">
      <c r="A444" s="29">
        <v>431520</v>
      </c>
      <c r="B444" s="30" t="s">
        <v>338</v>
      </c>
      <c r="C444" s="30">
        <v>16</v>
      </c>
      <c r="D444" s="31">
        <v>18</v>
      </c>
    </row>
    <row r="445" spans="1:4" ht="16.5" thickBot="1">
      <c r="A445" s="29">
        <v>431545</v>
      </c>
      <c r="B445" s="30" t="s">
        <v>344</v>
      </c>
      <c r="C445" s="30">
        <v>16</v>
      </c>
      <c r="D445" s="31">
        <v>18</v>
      </c>
    </row>
    <row r="446" spans="1:4" ht="16.5" thickBot="1">
      <c r="A446" s="29">
        <v>431580</v>
      </c>
      <c r="B446" s="30" t="s">
        <v>350</v>
      </c>
      <c r="C446" s="30">
        <v>16</v>
      </c>
      <c r="D446" s="31">
        <v>18</v>
      </c>
    </row>
    <row r="447" spans="1:4" ht="16.5" thickBot="1">
      <c r="A447" s="29">
        <v>431675</v>
      </c>
      <c r="B447" s="30" t="s">
        <v>366</v>
      </c>
      <c r="C447" s="30">
        <v>16</v>
      </c>
      <c r="D447" s="31">
        <v>19</v>
      </c>
    </row>
    <row r="448" spans="1:4" ht="16.5" thickBot="1">
      <c r="A448" s="29">
        <v>431846</v>
      </c>
      <c r="B448" s="30" t="s">
        <v>395</v>
      </c>
      <c r="C448" s="30">
        <v>16</v>
      </c>
      <c r="D448" s="35"/>
    </row>
    <row r="449" spans="1:4" ht="16.5" thickBot="1">
      <c r="A449" s="29">
        <v>431971</v>
      </c>
      <c r="B449" s="30" t="s">
        <v>418</v>
      </c>
      <c r="C449" s="30">
        <v>16</v>
      </c>
      <c r="D449" s="31">
        <v>23</v>
      </c>
    </row>
    <row r="450" spans="1:4" ht="16.5" thickBot="1">
      <c r="A450" s="29">
        <v>432045</v>
      </c>
      <c r="B450" s="30" t="s">
        <v>432</v>
      </c>
      <c r="C450" s="30">
        <v>16</v>
      </c>
      <c r="D450" s="31">
        <v>18</v>
      </c>
    </row>
    <row r="451" spans="1:4" ht="16.5" thickBot="1">
      <c r="A451" s="29">
        <v>432130</v>
      </c>
      <c r="B451" s="30" t="s">
        <v>446</v>
      </c>
      <c r="C451" s="30">
        <v>16</v>
      </c>
      <c r="D451" s="35"/>
    </row>
    <row r="452" spans="1:4" ht="16.5" thickBot="1">
      <c r="A452" s="29">
        <v>432145</v>
      </c>
      <c r="B452" s="30" t="s">
        <v>451</v>
      </c>
      <c r="C452" s="30">
        <v>16</v>
      </c>
      <c r="D452" s="35"/>
    </row>
    <row r="453" spans="1:4" ht="16.5" thickBot="1">
      <c r="A453" s="29">
        <v>432162</v>
      </c>
      <c r="B453" s="30" t="s">
        <v>457</v>
      </c>
      <c r="C453" s="30">
        <v>16</v>
      </c>
      <c r="D453" s="31">
        <v>21</v>
      </c>
    </row>
    <row r="454" spans="1:4" ht="16.5" thickBot="1">
      <c r="A454" s="29">
        <v>432285</v>
      </c>
      <c r="B454" s="30" t="s">
        <v>486</v>
      </c>
      <c r="C454" s="30">
        <v>16</v>
      </c>
      <c r="D454" s="31">
        <v>21</v>
      </c>
    </row>
    <row r="455" spans="1:4" ht="16.5" thickBot="1">
      <c r="A455" s="29">
        <v>432377</v>
      </c>
      <c r="B455" s="30" t="s">
        <v>499</v>
      </c>
      <c r="C455" s="30">
        <v>16</v>
      </c>
      <c r="D455" s="31">
        <v>18</v>
      </c>
    </row>
    <row r="456" spans="1:4" ht="16.5" thickBot="1">
      <c r="A456" s="25">
        <v>430020</v>
      </c>
      <c r="B456" s="26" t="s">
        <v>8</v>
      </c>
      <c r="C456" s="26">
        <v>17</v>
      </c>
      <c r="D456" s="27">
        <v>21</v>
      </c>
    </row>
    <row r="457" spans="1:4" ht="16.5" thickBot="1">
      <c r="A457" s="25">
        <v>430150</v>
      </c>
      <c r="B457" s="26" t="s">
        <v>32</v>
      </c>
      <c r="C457" s="26">
        <v>17</v>
      </c>
      <c r="D457" s="27">
        <v>21</v>
      </c>
    </row>
    <row r="458" spans="1:4" ht="16.5" thickBot="1">
      <c r="A458" s="25">
        <v>430258</v>
      </c>
      <c r="B458" s="26" t="s">
        <v>59</v>
      </c>
      <c r="C458" s="26">
        <v>17</v>
      </c>
      <c r="D458" s="27">
        <v>24</v>
      </c>
    </row>
    <row r="459" spans="1:4" ht="16.5" thickBot="1">
      <c r="A459" s="25">
        <v>430400</v>
      </c>
      <c r="B459" s="26" t="s">
        <v>77</v>
      </c>
      <c r="C459" s="26">
        <v>17</v>
      </c>
      <c r="D459" s="27">
        <v>21</v>
      </c>
    </row>
    <row r="460" spans="1:4" ht="16.5" thickBot="1">
      <c r="A460" s="25">
        <v>430500</v>
      </c>
      <c r="B460" s="26" t="s">
        <v>99</v>
      </c>
      <c r="C460" s="26">
        <v>17</v>
      </c>
      <c r="D460" s="27">
        <v>19</v>
      </c>
    </row>
    <row r="461" spans="1:4" ht="16.5" thickBot="1">
      <c r="A461" s="25">
        <v>430540</v>
      </c>
      <c r="B461" s="26" t="s">
        <v>110</v>
      </c>
      <c r="C461" s="26">
        <v>17</v>
      </c>
      <c r="D461" s="27">
        <v>20</v>
      </c>
    </row>
    <row r="462" spans="1:4" ht="16.5" thickBot="1">
      <c r="A462" s="25">
        <v>430570</v>
      </c>
      <c r="B462" s="26" t="s">
        <v>116</v>
      </c>
      <c r="C462" s="26">
        <v>17</v>
      </c>
      <c r="D462" s="27">
        <v>19</v>
      </c>
    </row>
    <row r="463" spans="1:4" ht="16.5" thickBot="1">
      <c r="A463" s="25">
        <v>430587</v>
      </c>
      <c r="B463" s="26" t="s">
        <v>120</v>
      </c>
      <c r="C463" s="26">
        <v>17</v>
      </c>
      <c r="D463" s="27">
        <v>23</v>
      </c>
    </row>
    <row r="464" spans="1:4" ht="16.5" thickBot="1">
      <c r="A464" s="25">
        <v>430600</v>
      </c>
      <c r="B464" s="26" t="s">
        <v>125</v>
      </c>
      <c r="C464" s="26">
        <v>17</v>
      </c>
      <c r="D464" s="27">
        <v>18</v>
      </c>
    </row>
    <row r="465" spans="1:4" ht="16.5" thickBot="1">
      <c r="A465" s="25">
        <v>430970</v>
      </c>
      <c r="B465" s="26" t="s">
        <v>198</v>
      </c>
      <c r="C465" s="26">
        <v>17</v>
      </c>
      <c r="D465" s="27">
        <v>24</v>
      </c>
    </row>
    <row r="466" spans="1:4" ht="16.5" thickBot="1">
      <c r="A466" s="25">
        <v>431020</v>
      </c>
      <c r="B466" s="26" t="s">
        <v>205</v>
      </c>
      <c r="C466" s="26">
        <v>17</v>
      </c>
      <c r="D466" s="27">
        <v>21</v>
      </c>
    </row>
    <row r="467" spans="1:4" ht="16.5" thickBot="1">
      <c r="A467" s="25">
        <v>431041</v>
      </c>
      <c r="B467" s="26" t="s">
        <v>210</v>
      </c>
      <c r="C467" s="26">
        <v>17</v>
      </c>
      <c r="D467" s="27">
        <v>18</v>
      </c>
    </row>
    <row r="468" spans="1:4" ht="16.5" thickBot="1">
      <c r="A468" s="25">
        <v>431115</v>
      </c>
      <c r="B468" s="26" t="s">
        <v>229</v>
      </c>
      <c r="C468" s="26">
        <v>17</v>
      </c>
      <c r="D468" s="27">
        <v>18</v>
      </c>
    </row>
    <row r="469" spans="1:4" ht="16.5" thickBot="1">
      <c r="A469" s="25">
        <v>431333</v>
      </c>
      <c r="B469" s="26" t="s">
        <v>286</v>
      </c>
      <c r="C469" s="26">
        <v>17</v>
      </c>
      <c r="D469" s="27">
        <v>23</v>
      </c>
    </row>
    <row r="470" spans="1:4" ht="16.5" thickBot="1">
      <c r="A470" s="25">
        <v>431390</v>
      </c>
      <c r="B470" s="26" t="s">
        <v>300</v>
      </c>
      <c r="C470" s="26">
        <v>17</v>
      </c>
      <c r="D470" s="27">
        <v>18</v>
      </c>
    </row>
    <row r="471" spans="1:4" ht="16.5" thickBot="1">
      <c r="A471" s="25">
        <v>431430</v>
      </c>
      <c r="B471" s="26" t="s">
        <v>313</v>
      </c>
      <c r="C471" s="26">
        <v>17</v>
      </c>
      <c r="D471" s="27">
        <v>18</v>
      </c>
    </row>
    <row r="472" spans="1:4" ht="16.5" thickBot="1">
      <c r="A472" s="25">
        <v>431780</v>
      </c>
      <c r="B472" s="26" t="s">
        <v>382</v>
      </c>
      <c r="C472" s="26">
        <v>17</v>
      </c>
      <c r="D472" s="27">
        <v>19</v>
      </c>
    </row>
    <row r="473" spans="1:4" ht="16.5" thickBot="1">
      <c r="A473" s="25">
        <v>431910</v>
      </c>
      <c r="B473" s="26" t="s">
        <v>406</v>
      </c>
      <c r="C473" s="26">
        <v>17</v>
      </c>
      <c r="D473" s="27">
        <v>20</v>
      </c>
    </row>
    <row r="474" spans="1:4" ht="16.5" thickBot="1">
      <c r="A474" s="25">
        <v>431973</v>
      </c>
      <c r="B474" s="26" t="s">
        <v>419</v>
      </c>
      <c r="C474" s="26">
        <v>17</v>
      </c>
      <c r="D474" s="27">
        <v>18</v>
      </c>
    </row>
    <row r="475" spans="1:4" ht="16.5" thickBot="1">
      <c r="A475" s="25">
        <v>432023</v>
      </c>
      <c r="B475" s="26" t="s">
        <v>426</v>
      </c>
      <c r="C475" s="26">
        <v>17</v>
      </c>
      <c r="D475" s="27">
        <v>19</v>
      </c>
    </row>
    <row r="476" spans="1:4" ht="16.5" thickBot="1">
      <c r="A476" s="25">
        <v>430105</v>
      </c>
      <c r="B476" s="26" t="s">
        <v>27</v>
      </c>
      <c r="C476" s="26">
        <v>18</v>
      </c>
      <c r="D476" s="27">
        <v>18</v>
      </c>
    </row>
    <row r="477" spans="1:4" ht="16.5" thickBot="1">
      <c r="A477" s="25">
        <v>430163</v>
      </c>
      <c r="B477" s="26" t="s">
        <v>35</v>
      </c>
      <c r="C477" s="26">
        <v>18</v>
      </c>
      <c r="D477" s="27">
        <v>18</v>
      </c>
    </row>
    <row r="478" spans="1:4" ht="16.5" thickBot="1">
      <c r="A478" s="25">
        <v>430463</v>
      </c>
      <c r="B478" s="26" t="s">
        <v>87</v>
      </c>
      <c r="C478" s="26">
        <v>18</v>
      </c>
      <c r="D478" s="27">
        <v>18</v>
      </c>
    </row>
    <row r="479" spans="1:4" ht="16.5" thickBot="1">
      <c r="A479" s="25">
        <v>430467</v>
      </c>
      <c r="B479" s="36" t="s">
        <v>92</v>
      </c>
      <c r="C479" s="36">
        <v>18</v>
      </c>
      <c r="D479" s="27">
        <v>21</v>
      </c>
    </row>
    <row r="480" spans="1:4" ht="16.5" thickBot="1">
      <c r="A480" s="25">
        <v>430471</v>
      </c>
      <c r="B480" s="26" t="s">
        <v>93</v>
      </c>
      <c r="C480" s="26">
        <v>18</v>
      </c>
      <c r="D480" s="27">
        <v>18</v>
      </c>
    </row>
    <row r="481" spans="1:4" ht="16.5" thickBot="1">
      <c r="A481" s="25">
        <v>430545</v>
      </c>
      <c r="B481" s="26" t="s">
        <v>113</v>
      </c>
      <c r="C481" s="26">
        <v>18</v>
      </c>
      <c r="D481" s="27">
        <v>18</v>
      </c>
    </row>
    <row r="482" spans="1:4" ht="16.5" thickBot="1">
      <c r="A482" s="25">
        <v>430655</v>
      </c>
      <c r="B482" s="26" t="s">
        <v>140</v>
      </c>
      <c r="C482" s="26">
        <v>18</v>
      </c>
      <c r="D482" s="27">
        <v>18</v>
      </c>
    </row>
    <row r="483" spans="1:4" ht="16.5" thickBot="1">
      <c r="A483" s="25">
        <v>431033</v>
      </c>
      <c r="B483" s="26" t="s">
        <v>207</v>
      </c>
      <c r="C483" s="26">
        <v>18</v>
      </c>
      <c r="D483" s="27">
        <v>18</v>
      </c>
    </row>
    <row r="484" spans="1:4" ht="16.5" thickBot="1">
      <c r="A484" s="25">
        <v>431065</v>
      </c>
      <c r="B484" s="26" t="s">
        <v>218</v>
      </c>
      <c r="C484" s="26">
        <v>18</v>
      </c>
      <c r="D484" s="27">
        <v>18</v>
      </c>
    </row>
    <row r="485" spans="1:4" ht="16.5" thickBot="1">
      <c r="A485" s="25">
        <v>431173</v>
      </c>
      <c r="B485" s="26" t="s">
        <v>243</v>
      </c>
      <c r="C485" s="26">
        <v>18</v>
      </c>
      <c r="D485" s="27">
        <v>21</v>
      </c>
    </row>
    <row r="486" spans="1:4" ht="16.5" thickBot="1">
      <c r="A486" s="25">
        <v>431177</v>
      </c>
      <c r="B486" s="26" t="s">
        <v>245</v>
      </c>
      <c r="C486" s="26">
        <v>18</v>
      </c>
      <c r="D486" s="27">
        <v>18</v>
      </c>
    </row>
    <row r="487" spans="1:4" ht="16.5" thickBot="1">
      <c r="A487" s="25">
        <v>431244</v>
      </c>
      <c r="B487" s="26" t="s">
        <v>264</v>
      </c>
      <c r="C487" s="26">
        <v>18</v>
      </c>
      <c r="D487" s="27">
        <v>18</v>
      </c>
    </row>
    <row r="488" spans="1:4" ht="16.5" thickBot="1">
      <c r="A488" s="25">
        <v>431250</v>
      </c>
      <c r="B488" s="26" t="s">
        <v>267</v>
      </c>
      <c r="C488" s="26">
        <v>18</v>
      </c>
      <c r="D488" s="27">
        <v>18</v>
      </c>
    </row>
    <row r="489" spans="1:4" ht="16.5" thickBot="1">
      <c r="A489" s="25">
        <v>431350</v>
      </c>
      <c r="B489" s="26" t="s">
        <v>295</v>
      </c>
      <c r="C489" s="26">
        <v>18</v>
      </c>
      <c r="D489" s="27">
        <v>20</v>
      </c>
    </row>
    <row r="490" spans="1:4" ht="16.5" thickBot="1">
      <c r="A490" s="25">
        <v>431365</v>
      </c>
      <c r="B490" s="26" t="s">
        <v>297</v>
      </c>
      <c r="C490" s="26">
        <v>18</v>
      </c>
      <c r="D490" s="27">
        <v>18</v>
      </c>
    </row>
    <row r="491" spans="1:4" ht="16.5" thickBot="1">
      <c r="A491" s="25">
        <v>431760</v>
      </c>
      <c r="B491" s="26" t="s">
        <v>378</v>
      </c>
      <c r="C491" s="26">
        <v>18</v>
      </c>
      <c r="D491" s="27">
        <v>18</v>
      </c>
    </row>
    <row r="492" spans="1:4" ht="16.5" thickBot="1">
      <c r="A492" s="25">
        <v>432135</v>
      </c>
      <c r="B492" s="26" t="s">
        <v>448</v>
      </c>
      <c r="C492" s="26">
        <v>18</v>
      </c>
      <c r="D492" s="27">
        <v>18</v>
      </c>
    </row>
    <row r="493" spans="1:4" ht="16.5" thickBot="1">
      <c r="A493" s="25">
        <v>432143</v>
      </c>
      <c r="B493" s="26" t="s">
        <v>450</v>
      </c>
      <c r="C493" s="26">
        <v>18</v>
      </c>
      <c r="D493" s="27">
        <v>18</v>
      </c>
    </row>
    <row r="494" spans="1:4" ht="16.5" thickBot="1">
      <c r="A494" s="25">
        <v>432150</v>
      </c>
      <c r="B494" s="26" t="s">
        <v>455</v>
      </c>
      <c r="C494" s="26">
        <v>18</v>
      </c>
      <c r="D494" s="27">
        <v>18</v>
      </c>
    </row>
    <row r="495" spans="1:4" ht="16.5" thickBot="1">
      <c r="A495" s="25">
        <v>432160</v>
      </c>
      <c r="B495" s="26" t="s">
        <v>456</v>
      </c>
      <c r="C495" s="26">
        <v>18</v>
      </c>
      <c r="D495" s="27">
        <v>18</v>
      </c>
    </row>
    <row r="496" spans="1:4" ht="16.5" thickBot="1">
      <c r="A496" s="25">
        <v>432166</v>
      </c>
      <c r="B496" s="26" t="s">
        <v>459</v>
      </c>
      <c r="C496" s="26">
        <v>18</v>
      </c>
      <c r="D496" s="27">
        <v>18</v>
      </c>
    </row>
    <row r="497" spans="1:4" ht="16.5" thickBot="1">
      <c r="A497" s="25">
        <v>432183</v>
      </c>
      <c r="B497" s="26" t="s">
        <v>462</v>
      </c>
      <c r="C497" s="26">
        <v>18</v>
      </c>
      <c r="D497" s="27">
        <v>22</v>
      </c>
    </row>
    <row r="498" spans="1:4" ht="16.5" thickBot="1">
      <c r="A498" s="25">
        <v>432380</v>
      </c>
      <c r="B498" s="26" t="s">
        <v>500</v>
      </c>
      <c r="C498" s="26">
        <v>18</v>
      </c>
      <c r="D498" s="27">
        <v>21</v>
      </c>
    </row>
    <row r="499" spans="1:4" ht="15.75" thickBot="1">
      <c r="A499" s="37"/>
      <c r="B499" s="37"/>
      <c r="C499" s="37"/>
      <c r="D499" s="37"/>
    </row>
    <row r="500" spans="1:4" ht="15.75" thickBot="1">
      <c r="A500" s="37"/>
      <c r="B500" s="37"/>
      <c r="C500" s="37"/>
      <c r="D500" s="37"/>
    </row>
    <row r="501" spans="1:4" ht="15.75" thickBot="1">
      <c r="A501" s="37"/>
      <c r="B501" s="37"/>
      <c r="C501" s="37"/>
      <c r="D501" s="37"/>
    </row>
    <row r="502" spans="1:4" ht="15.75" thickBot="1">
      <c r="A502" s="37"/>
      <c r="B502" s="37"/>
      <c r="C502" s="37"/>
      <c r="D502" s="37"/>
    </row>
    <row r="503" spans="1:4" ht="15.75" thickBot="1">
      <c r="A503" s="37"/>
      <c r="B503" s="37"/>
      <c r="C503" s="37"/>
      <c r="D503" s="37"/>
    </row>
    <row r="504" spans="1:4" ht="15.75" thickBot="1">
      <c r="A504" s="37"/>
      <c r="B504" s="37"/>
      <c r="C504" s="37"/>
      <c r="D504" s="37"/>
    </row>
    <row r="505" spans="1:4" ht="15.75" thickBot="1">
      <c r="A505" s="37"/>
      <c r="B505" s="37"/>
      <c r="C505" s="37"/>
      <c r="D505" s="37"/>
    </row>
    <row r="506" spans="1:4" ht="15.75" thickBot="1">
      <c r="A506" s="37"/>
      <c r="B506" s="37"/>
      <c r="C506" s="37"/>
      <c r="D506" s="37"/>
    </row>
    <row r="507" spans="1:4" ht="15.75" thickBot="1">
      <c r="A507" s="37"/>
      <c r="B507" s="37"/>
      <c r="C507" s="37"/>
      <c r="D507" s="37"/>
    </row>
    <row r="508" spans="1:4" ht="15.75" thickBot="1">
      <c r="A508" s="37"/>
      <c r="B508" s="37"/>
      <c r="C508" s="37"/>
      <c r="D508" s="37"/>
    </row>
    <row r="509" spans="1:4" ht="15.75" thickBot="1">
      <c r="A509" s="37"/>
      <c r="B509" s="37"/>
      <c r="C509" s="37"/>
      <c r="D509" s="37"/>
    </row>
    <row r="510" spans="1:4" ht="15.75" thickBot="1">
      <c r="A510" s="37"/>
      <c r="B510" s="37"/>
      <c r="C510" s="37"/>
      <c r="D510" s="37"/>
    </row>
    <row r="511" spans="1:4" ht="15.75" thickBot="1">
      <c r="A511" s="37"/>
      <c r="B511" s="37"/>
      <c r="C511" s="37"/>
      <c r="D511" s="37"/>
    </row>
    <row r="512" spans="1:4" ht="15.75" thickBot="1">
      <c r="A512" s="37"/>
      <c r="B512" s="37"/>
      <c r="C512" s="37"/>
      <c r="D512" s="37"/>
    </row>
    <row r="513" spans="1:4" ht="15.75" thickBot="1">
      <c r="A513" s="37"/>
      <c r="B513" s="37"/>
      <c r="C513" s="37"/>
      <c r="D513" s="37"/>
    </row>
    <row r="514" spans="1:4" ht="15.75" thickBot="1">
      <c r="A514" s="37"/>
      <c r="B514" s="37"/>
      <c r="C514" s="37"/>
      <c r="D514" s="37"/>
    </row>
    <row r="515" spans="1:4" ht="15.75" thickBot="1">
      <c r="A515" s="37"/>
      <c r="B515" s="37"/>
      <c r="C515" s="37"/>
      <c r="D515" s="37"/>
    </row>
    <row r="516" spans="1:4" ht="15.75" thickBot="1">
      <c r="A516" s="37"/>
      <c r="B516" s="37"/>
      <c r="C516" s="37"/>
      <c r="D516" s="37"/>
    </row>
    <row r="517" spans="1:4" ht="15.75" thickBot="1">
      <c r="A517" s="37"/>
      <c r="B517" s="37"/>
      <c r="C517" s="37"/>
      <c r="D517" s="37"/>
    </row>
    <row r="518" spans="1:4" ht="15.75" thickBot="1">
      <c r="A518" s="37"/>
      <c r="B518" s="37"/>
      <c r="C518" s="37"/>
      <c r="D518" s="37"/>
    </row>
    <row r="519" spans="1:4" ht="15.75" thickBot="1">
      <c r="A519" s="37"/>
      <c r="B519" s="37"/>
      <c r="C519" s="37"/>
      <c r="D519" s="37"/>
    </row>
    <row r="520" spans="1:4" ht="15.75" thickBot="1">
      <c r="A520" s="37"/>
      <c r="B520" s="37"/>
      <c r="C520" s="37"/>
      <c r="D520" s="37"/>
    </row>
    <row r="521" spans="1:4" ht="15.75" thickBot="1">
      <c r="A521" s="37"/>
      <c r="B521" s="37"/>
      <c r="C521" s="37"/>
      <c r="D521" s="37"/>
    </row>
    <row r="522" spans="1:4" ht="15.75" thickBot="1">
      <c r="A522" s="37"/>
      <c r="B522" s="37"/>
      <c r="C522" s="37"/>
      <c r="D522" s="37"/>
    </row>
    <row r="523" spans="1:4" ht="15.75" thickBot="1">
      <c r="A523" s="37"/>
      <c r="B523" s="37"/>
      <c r="C523" s="37"/>
      <c r="D523" s="37"/>
    </row>
    <row r="524" spans="1:4" ht="15.75" thickBot="1">
      <c r="A524" s="37"/>
      <c r="B524" s="37"/>
      <c r="C524" s="37"/>
      <c r="D524" s="37"/>
    </row>
    <row r="525" spans="1:4" ht="15.75" thickBot="1">
      <c r="A525" s="37"/>
      <c r="B525" s="37"/>
      <c r="C525" s="37"/>
      <c r="D525" s="37"/>
    </row>
    <row r="526" spans="1:4" ht="15.75" thickBot="1">
      <c r="A526" s="37"/>
      <c r="B526" s="37"/>
      <c r="C526" s="37"/>
      <c r="D526" s="37"/>
    </row>
    <row r="527" spans="1:4" ht="15.75" thickBot="1">
      <c r="A527" s="37"/>
      <c r="B527" s="37"/>
      <c r="C527" s="37"/>
      <c r="D527" s="37"/>
    </row>
    <row r="528" spans="1:4" ht="15.75" thickBot="1">
      <c r="A528" s="37"/>
      <c r="B528" s="37"/>
      <c r="C528" s="37"/>
      <c r="D528" s="37"/>
    </row>
    <row r="529" spans="1:4" ht="15.75" thickBot="1">
      <c r="A529" s="37"/>
      <c r="B529" s="37"/>
      <c r="C529" s="37"/>
      <c r="D529" s="37"/>
    </row>
    <row r="530" spans="1:4" ht="15.75" thickBot="1">
      <c r="A530" s="37"/>
      <c r="B530" s="37"/>
      <c r="C530" s="37"/>
      <c r="D530" s="37"/>
    </row>
    <row r="531" spans="1:4" ht="15.75" thickBot="1">
      <c r="A531" s="37"/>
      <c r="B531" s="37"/>
      <c r="C531" s="37"/>
      <c r="D531" s="37"/>
    </row>
    <row r="532" spans="1:4" ht="15.75" thickBot="1">
      <c r="A532" s="37"/>
      <c r="B532" s="37"/>
      <c r="C532" s="37"/>
      <c r="D532" s="37"/>
    </row>
    <row r="533" spans="1:4" ht="15.75" thickBot="1">
      <c r="A533" s="37"/>
      <c r="B533" s="37"/>
      <c r="C533" s="37"/>
      <c r="D533" s="37"/>
    </row>
    <row r="534" spans="1:4" ht="15.75" thickBot="1">
      <c r="A534" s="37"/>
      <c r="B534" s="37"/>
      <c r="C534" s="37"/>
      <c r="D534" s="37"/>
    </row>
    <row r="535" spans="1:4" ht="15.75" thickBot="1">
      <c r="A535" s="37"/>
      <c r="B535" s="37"/>
      <c r="C535" s="37"/>
      <c r="D535" s="37"/>
    </row>
    <row r="536" spans="1:4" ht="15.75" thickBot="1">
      <c r="A536" s="37"/>
      <c r="B536" s="37"/>
      <c r="C536" s="37"/>
      <c r="D536" s="37"/>
    </row>
    <row r="537" spans="1:4" ht="15.75" thickBot="1">
      <c r="A537" s="37"/>
      <c r="B537" s="37"/>
      <c r="C537" s="37"/>
      <c r="D537" s="37"/>
    </row>
    <row r="538" spans="1:4" ht="15.75" thickBot="1">
      <c r="A538" s="37"/>
      <c r="B538" s="37"/>
      <c r="C538" s="37"/>
      <c r="D538" s="37"/>
    </row>
    <row r="539" spans="1:4" ht="15.75" thickBot="1">
      <c r="A539" s="37"/>
      <c r="B539" s="37"/>
      <c r="C539" s="37"/>
      <c r="D539" s="37"/>
    </row>
    <row r="540" spans="1:4" ht="15.75" thickBot="1">
      <c r="A540" s="37"/>
      <c r="B540" s="37"/>
      <c r="C540" s="37"/>
      <c r="D540" s="37"/>
    </row>
    <row r="541" spans="1:4" ht="15.75" thickBot="1">
      <c r="A541" s="37"/>
      <c r="B541" s="37"/>
      <c r="C541" s="37"/>
      <c r="D541" s="37"/>
    </row>
    <row r="542" spans="1:4" ht="15.75" thickBot="1">
      <c r="A542" s="37"/>
      <c r="B542" s="37"/>
      <c r="C542" s="37"/>
      <c r="D542" s="37"/>
    </row>
    <row r="543" spans="1:4" ht="15.75" thickBot="1">
      <c r="A543" s="37"/>
      <c r="B543" s="37"/>
      <c r="C543" s="37"/>
      <c r="D543" s="37"/>
    </row>
    <row r="544" spans="1:4" ht="15.75" thickBot="1">
      <c r="A544" s="37"/>
      <c r="B544" s="37"/>
      <c r="C544" s="37"/>
      <c r="D544" s="37"/>
    </row>
    <row r="545" spans="1:4" ht="15.75" thickBot="1">
      <c r="A545" s="37"/>
      <c r="B545" s="37"/>
      <c r="C545" s="37"/>
      <c r="D545" s="37"/>
    </row>
    <row r="546" spans="1:4" ht="15.75" thickBot="1">
      <c r="A546" s="37"/>
      <c r="B546" s="37"/>
      <c r="C546" s="37"/>
      <c r="D546" s="37"/>
    </row>
    <row r="547" spans="1:4" ht="15.75" thickBot="1">
      <c r="A547" s="37"/>
      <c r="B547" s="37"/>
      <c r="C547" s="37"/>
      <c r="D547" s="37"/>
    </row>
    <row r="548" spans="1:4" ht="15.75" thickBot="1">
      <c r="A548" s="37"/>
      <c r="B548" s="37"/>
      <c r="C548" s="37"/>
      <c r="D548" s="37"/>
    </row>
    <row r="549" spans="1:4" ht="15.75" thickBot="1">
      <c r="A549" s="37"/>
      <c r="B549" s="37"/>
      <c r="C549" s="37"/>
      <c r="D549" s="37"/>
    </row>
    <row r="550" spans="1:4" ht="15.75" thickBot="1">
      <c r="A550" s="37"/>
      <c r="B550" s="37"/>
      <c r="C550" s="37"/>
      <c r="D550" s="37"/>
    </row>
    <row r="551" spans="1:4" ht="15.75" thickBot="1">
      <c r="A551" s="37"/>
      <c r="B551" s="37"/>
      <c r="C551" s="37"/>
      <c r="D551" s="37"/>
    </row>
    <row r="552" spans="1:4" ht="15.75" thickBot="1">
      <c r="A552" s="37"/>
      <c r="B552" s="37"/>
      <c r="C552" s="37"/>
      <c r="D552" s="37"/>
    </row>
    <row r="553" spans="1:4" ht="15.75" thickBot="1">
      <c r="A553" s="37"/>
      <c r="B553" s="37"/>
      <c r="C553" s="37"/>
      <c r="D553" s="37"/>
    </row>
    <row r="554" spans="1:4" ht="15.75" thickBot="1">
      <c r="A554" s="37"/>
      <c r="B554" s="37"/>
      <c r="C554" s="37"/>
      <c r="D554" s="37"/>
    </row>
    <row r="555" spans="1:4" ht="15.75" thickBot="1">
      <c r="A555" s="37"/>
      <c r="B555" s="37"/>
      <c r="C555" s="37"/>
      <c r="D555" s="37"/>
    </row>
    <row r="556" spans="1:4" ht="15.75" thickBot="1">
      <c r="A556" s="37"/>
      <c r="B556" s="37"/>
      <c r="C556" s="37"/>
      <c r="D556" s="37"/>
    </row>
    <row r="557" spans="1:4" ht="15.75" thickBot="1">
      <c r="A557" s="37"/>
      <c r="B557" s="37"/>
      <c r="C557" s="37"/>
      <c r="D557" s="37"/>
    </row>
    <row r="558" spans="1:4" ht="15.75" thickBot="1">
      <c r="A558" s="37"/>
      <c r="B558" s="37"/>
      <c r="C558" s="37"/>
      <c r="D558" s="37"/>
    </row>
    <row r="559" spans="1:4" ht="15.75" thickBot="1">
      <c r="A559" s="37"/>
      <c r="B559" s="37"/>
      <c r="C559" s="37"/>
      <c r="D559" s="37"/>
    </row>
    <row r="560" spans="1:4" ht="15.75" thickBot="1">
      <c r="A560" s="37"/>
      <c r="B560" s="37"/>
      <c r="C560" s="37"/>
      <c r="D560" s="37"/>
    </row>
    <row r="561" spans="1:4" ht="15.75" thickBot="1">
      <c r="A561" s="37"/>
      <c r="B561" s="37"/>
      <c r="C561" s="37"/>
      <c r="D561" s="37"/>
    </row>
    <row r="562" spans="1:4" ht="15.75" thickBot="1">
      <c r="A562" s="37"/>
      <c r="B562" s="37"/>
      <c r="C562" s="37"/>
      <c r="D562" s="37"/>
    </row>
    <row r="563" spans="1:4" ht="15.75" thickBot="1">
      <c r="A563" s="37"/>
      <c r="B563" s="37"/>
      <c r="C563" s="37"/>
      <c r="D563" s="37"/>
    </row>
    <row r="564" spans="1:4" ht="15.75" thickBot="1">
      <c r="A564" s="37"/>
      <c r="B564" s="37"/>
      <c r="C564" s="37"/>
      <c r="D564" s="37"/>
    </row>
    <row r="565" spans="1:4" ht="15.75" thickBot="1">
      <c r="A565" s="37"/>
      <c r="B565" s="37"/>
      <c r="C565" s="37"/>
      <c r="D565" s="37"/>
    </row>
    <row r="566" spans="1:4" ht="15.75" thickBot="1">
      <c r="A566" s="37"/>
      <c r="B566" s="37"/>
      <c r="C566" s="37"/>
      <c r="D566" s="37"/>
    </row>
    <row r="567" spans="1:4" ht="15.75" thickBot="1">
      <c r="A567" s="37"/>
      <c r="B567" s="37"/>
      <c r="C567" s="37"/>
      <c r="D567" s="37"/>
    </row>
    <row r="568" spans="1:4" ht="15.75" thickBot="1">
      <c r="A568" s="37"/>
      <c r="B568" s="37"/>
      <c r="C568" s="37"/>
      <c r="D568" s="37"/>
    </row>
    <row r="569" spans="1:4" ht="15.75" thickBot="1">
      <c r="A569" s="37"/>
      <c r="B569" s="37"/>
      <c r="C569" s="37"/>
      <c r="D569" s="37"/>
    </row>
    <row r="570" spans="1:4" ht="15.75" thickBot="1">
      <c r="A570" s="37"/>
      <c r="B570" s="37"/>
      <c r="C570" s="37"/>
      <c r="D570" s="37"/>
    </row>
    <row r="571" spans="1:4" ht="15.75" thickBot="1">
      <c r="A571" s="37"/>
      <c r="B571" s="37"/>
      <c r="C571" s="37"/>
      <c r="D571" s="37"/>
    </row>
    <row r="572" spans="1:4" ht="15.75" thickBot="1">
      <c r="A572" s="37"/>
      <c r="B572" s="37"/>
      <c r="C572" s="37"/>
      <c r="D572" s="37"/>
    </row>
    <row r="573" spans="1:4" ht="15.75" thickBot="1">
      <c r="A573" s="37"/>
      <c r="B573" s="37"/>
      <c r="C573" s="37"/>
      <c r="D573" s="37"/>
    </row>
    <row r="574" spans="1:4" ht="15.75" thickBot="1">
      <c r="A574" s="37"/>
      <c r="B574" s="37"/>
      <c r="C574" s="37"/>
      <c r="D574" s="37"/>
    </row>
    <row r="575" spans="1:4" ht="15.75" thickBot="1">
      <c r="A575" s="37"/>
      <c r="B575" s="37"/>
      <c r="C575" s="37"/>
      <c r="D575" s="37"/>
    </row>
    <row r="576" spans="1:4" ht="15.75" thickBot="1">
      <c r="A576" s="37"/>
      <c r="B576" s="37"/>
      <c r="C576" s="37"/>
      <c r="D576" s="37"/>
    </row>
    <row r="577" spans="1:4" ht="15.75" thickBot="1">
      <c r="A577" s="37"/>
      <c r="B577" s="37"/>
      <c r="C577" s="37"/>
      <c r="D577" s="37"/>
    </row>
    <row r="578" spans="1:4" ht="15.75" thickBot="1">
      <c r="A578" s="37"/>
      <c r="B578" s="37"/>
      <c r="C578" s="37"/>
      <c r="D578" s="37"/>
    </row>
    <row r="579" spans="1:4" ht="15.75" thickBot="1">
      <c r="A579" s="37"/>
      <c r="B579" s="37"/>
      <c r="C579" s="37"/>
      <c r="D579" s="37"/>
    </row>
    <row r="580" spans="1:4" ht="15.75" thickBot="1">
      <c r="A580" s="37"/>
      <c r="B580" s="37"/>
      <c r="C580" s="37"/>
      <c r="D580" s="37"/>
    </row>
    <row r="581" spans="1:4" ht="15.75" thickBot="1">
      <c r="A581" s="37"/>
      <c r="B581" s="37"/>
      <c r="C581" s="37"/>
      <c r="D581" s="37"/>
    </row>
    <row r="582" spans="1:4" ht="15.75" thickBot="1">
      <c r="A582" s="37"/>
      <c r="B582" s="37"/>
      <c r="C582" s="37"/>
      <c r="D582" s="37"/>
    </row>
    <row r="583" spans="1:4" ht="15.75" thickBot="1">
      <c r="A583" s="37"/>
      <c r="B583" s="37"/>
      <c r="C583" s="37"/>
      <c r="D583" s="37"/>
    </row>
    <row r="584" spans="1:4" ht="15.75" thickBot="1">
      <c r="A584" s="37"/>
      <c r="B584" s="37"/>
      <c r="C584" s="37"/>
      <c r="D584" s="37"/>
    </row>
    <row r="585" spans="1:4" ht="15.75" thickBot="1">
      <c r="A585" s="37"/>
      <c r="B585" s="37"/>
      <c r="C585" s="37"/>
      <c r="D585" s="37"/>
    </row>
    <row r="586" spans="1:4" ht="15.75" thickBot="1">
      <c r="A586" s="37"/>
      <c r="B586" s="37"/>
      <c r="C586" s="37"/>
      <c r="D586" s="37"/>
    </row>
    <row r="587" spans="1:4" ht="15.75" thickBot="1">
      <c r="A587" s="37"/>
      <c r="B587" s="37"/>
      <c r="C587" s="37"/>
      <c r="D587" s="37"/>
    </row>
    <row r="588" spans="1:4" ht="15.75" thickBot="1">
      <c r="A588" s="37"/>
      <c r="B588" s="37"/>
      <c r="C588" s="37"/>
      <c r="D588" s="37"/>
    </row>
    <row r="589" spans="1:4" ht="15.75" thickBot="1">
      <c r="A589" s="37"/>
      <c r="B589" s="37"/>
      <c r="C589" s="37"/>
      <c r="D589" s="37"/>
    </row>
    <row r="590" spans="1:4" ht="15.75" thickBot="1">
      <c r="A590" s="37"/>
      <c r="B590" s="37"/>
      <c r="C590" s="37"/>
      <c r="D590" s="37"/>
    </row>
    <row r="591" spans="1:4" ht="15.75" thickBot="1">
      <c r="A591" s="37"/>
      <c r="B591" s="37"/>
      <c r="C591" s="37"/>
      <c r="D591" s="37"/>
    </row>
    <row r="592" spans="1:4" ht="15.75" thickBot="1">
      <c r="A592" s="37"/>
      <c r="B592" s="37"/>
      <c r="C592" s="37"/>
      <c r="D592" s="37"/>
    </row>
    <row r="593" spans="1:4" ht="15.75" thickBot="1">
      <c r="A593" s="37"/>
      <c r="B593" s="37"/>
      <c r="C593" s="37"/>
      <c r="D593" s="37"/>
    </row>
    <row r="594" spans="1:4" ht="15.75" thickBot="1">
      <c r="A594" s="37"/>
      <c r="B594" s="37"/>
      <c r="C594" s="37"/>
      <c r="D594" s="37"/>
    </row>
    <row r="595" spans="1:4" ht="15.75" thickBot="1">
      <c r="A595" s="37"/>
      <c r="B595" s="37"/>
      <c r="C595" s="37"/>
      <c r="D595" s="37"/>
    </row>
    <row r="596" spans="1:4" ht="15.75" thickBot="1">
      <c r="A596" s="37"/>
      <c r="B596" s="37"/>
      <c r="C596" s="37"/>
      <c r="D596" s="37"/>
    </row>
    <row r="597" spans="1:4" ht="15.75" thickBot="1">
      <c r="A597" s="37"/>
      <c r="B597" s="37"/>
      <c r="C597" s="37"/>
      <c r="D597" s="37"/>
    </row>
    <row r="598" spans="1:4" ht="15.75" thickBot="1">
      <c r="A598" s="37"/>
      <c r="B598" s="37"/>
      <c r="C598" s="37"/>
      <c r="D598" s="37"/>
    </row>
    <row r="599" spans="1:4" ht="15.75" thickBot="1">
      <c r="A599" s="37"/>
      <c r="B599" s="37"/>
      <c r="C599" s="37"/>
      <c r="D599" s="37"/>
    </row>
    <row r="600" spans="1:4" ht="15.75" thickBot="1">
      <c r="A600" s="37"/>
      <c r="B600" s="37"/>
      <c r="C600" s="37"/>
      <c r="D600" s="37"/>
    </row>
    <row r="601" spans="1:4" ht="15.75" thickBot="1">
      <c r="A601" s="37"/>
      <c r="B601" s="37"/>
      <c r="C601" s="37"/>
      <c r="D601" s="37"/>
    </row>
    <row r="602" spans="1:4" ht="15.75" thickBot="1">
      <c r="A602" s="37"/>
      <c r="B602" s="37"/>
      <c r="C602" s="37"/>
      <c r="D602" s="37"/>
    </row>
    <row r="603" spans="1:4" ht="15.75" thickBot="1">
      <c r="A603" s="37"/>
      <c r="B603" s="37"/>
      <c r="C603" s="37"/>
      <c r="D603" s="37"/>
    </row>
    <row r="604" spans="1:4" ht="15.75" thickBot="1">
      <c r="A604" s="37"/>
      <c r="B604" s="37"/>
      <c r="C604" s="37"/>
      <c r="D604" s="37"/>
    </row>
    <row r="605" spans="1:4" ht="15.75" thickBot="1">
      <c r="A605" s="37"/>
      <c r="B605" s="37"/>
      <c r="C605" s="37"/>
      <c r="D605" s="37"/>
    </row>
    <row r="606" spans="1:4" ht="15.75" thickBot="1">
      <c r="A606" s="37"/>
      <c r="B606" s="37"/>
      <c r="C606" s="37"/>
      <c r="D606" s="37"/>
    </row>
    <row r="607" spans="1:4" ht="15.75" thickBot="1">
      <c r="A607" s="37"/>
      <c r="B607" s="37"/>
      <c r="C607" s="37"/>
      <c r="D607" s="37"/>
    </row>
    <row r="608" spans="1:4" ht="15.75" thickBot="1">
      <c r="A608" s="37"/>
      <c r="B608" s="37"/>
      <c r="C608" s="37"/>
      <c r="D608" s="37"/>
    </row>
    <row r="609" spans="1:4" ht="15.75" thickBot="1">
      <c r="A609" s="37"/>
      <c r="B609" s="37"/>
      <c r="C609" s="37"/>
      <c r="D609" s="37"/>
    </row>
    <row r="610" spans="1:4" ht="15.75" thickBot="1">
      <c r="A610" s="37"/>
      <c r="B610" s="37"/>
      <c r="C610" s="37"/>
      <c r="D610" s="37"/>
    </row>
    <row r="611" spans="1:4" ht="15.75" thickBot="1">
      <c r="A611" s="37"/>
      <c r="B611" s="37"/>
      <c r="C611" s="37"/>
      <c r="D611" s="37"/>
    </row>
    <row r="612" spans="1:4" ht="15.75" thickBot="1">
      <c r="A612" s="37"/>
      <c r="B612" s="37"/>
      <c r="C612" s="37"/>
      <c r="D612" s="37"/>
    </row>
    <row r="613" spans="1:4" ht="15.75" thickBot="1">
      <c r="A613" s="37"/>
      <c r="B613" s="37"/>
      <c r="C613" s="37"/>
      <c r="D613" s="37"/>
    </row>
    <row r="614" spans="1:4" ht="15.75" thickBot="1">
      <c r="A614" s="37"/>
      <c r="B614" s="37"/>
      <c r="C614" s="37"/>
      <c r="D614" s="37"/>
    </row>
    <row r="615" spans="1:4" ht="15.75" thickBot="1">
      <c r="A615" s="37"/>
      <c r="B615" s="37"/>
      <c r="C615" s="37"/>
      <c r="D615" s="37"/>
    </row>
    <row r="616" spans="1:4" ht="15.75" thickBot="1">
      <c r="A616" s="37"/>
      <c r="B616" s="37"/>
      <c r="C616" s="37"/>
      <c r="D616" s="37"/>
    </row>
    <row r="617" spans="1:4" ht="15.75" thickBot="1">
      <c r="A617" s="37"/>
      <c r="B617" s="37"/>
      <c r="C617" s="37"/>
      <c r="D617" s="37"/>
    </row>
    <row r="618" spans="1:4" ht="15.75" thickBot="1">
      <c r="A618" s="37"/>
      <c r="B618" s="37"/>
      <c r="C618" s="37"/>
      <c r="D618" s="37"/>
    </row>
    <row r="619" spans="1:4" ht="15.75" thickBot="1">
      <c r="A619" s="37"/>
      <c r="B619" s="37"/>
      <c r="C619" s="37"/>
      <c r="D619" s="37"/>
    </row>
    <row r="620" spans="1:4" ht="15.75" thickBot="1">
      <c r="A620" s="37"/>
      <c r="B620" s="37"/>
      <c r="C620" s="37"/>
      <c r="D620" s="37"/>
    </row>
    <row r="621" spans="1:4" ht="15.75" thickBot="1">
      <c r="A621" s="37"/>
      <c r="B621" s="37"/>
      <c r="C621" s="37"/>
      <c r="D621" s="37"/>
    </row>
    <row r="622" spans="1:4" ht="15.75" thickBot="1">
      <c r="A622" s="37"/>
      <c r="B622" s="37"/>
      <c r="C622" s="37"/>
      <c r="D622" s="37"/>
    </row>
    <row r="623" spans="1:4" ht="15.75" thickBot="1">
      <c r="A623" s="37"/>
      <c r="B623" s="37"/>
      <c r="C623" s="37"/>
      <c r="D623" s="37"/>
    </row>
    <row r="624" spans="1:4" ht="15.75" thickBot="1">
      <c r="A624" s="37"/>
      <c r="B624" s="37"/>
      <c r="C624" s="37"/>
      <c r="D624" s="37"/>
    </row>
    <row r="625" spans="1:4" ht="15.75" thickBot="1">
      <c r="A625" s="37"/>
      <c r="B625" s="37"/>
      <c r="C625" s="37"/>
      <c r="D625" s="37"/>
    </row>
    <row r="626" spans="1:4" ht="15.75" thickBot="1">
      <c r="A626" s="37"/>
      <c r="B626" s="37"/>
      <c r="C626" s="37"/>
      <c r="D626" s="37"/>
    </row>
    <row r="627" spans="1:4" ht="15.75" thickBot="1">
      <c r="A627" s="37"/>
      <c r="B627" s="37"/>
      <c r="C627" s="37"/>
      <c r="D627" s="37"/>
    </row>
    <row r="628" spans="1:4" ht="15.75" thickBot="1">
      <c r="A628" s="37"/>
      <c r="B628" s="37"/>
      <c r="C628" s="37"/>
      <c r="D628" s="37"/>
    </row>
    <row r="629" spans="1:4" ht="15.75" thickBot="1">
      <c r="A629" s="37"/>
      <c r="B629" s="37"/>
      <c r="C629" s="37"/>
      <c r="D629" s="37"/>
    </row>
    <row r="630" spans="1:4" ht="15.75" thickBot="1">
      <c r="A630" s="37"/>
      <c r="B630" s="37"/>
      <c r="C630" s="37"/>
      <c r="D630" s="37"/>
    </row>
    <row r="631" spans="1:4" ht="15.75" thickBot="1">
      <c r="A631" s="37"/>
      <c r="B631" s="37"/>
      <c r="C631" s="37"/>
      <c r="D631" s="37"/>
    </row>
    <row r="632" spans="1:4" ht="15.75" thickBot="1">
      <c r="A632" s="37"/>
      <c r="B632" s="37"/>
      <c r="C632" s="37"/>
      <c r="D632" s="37"/>
    </row>
    <row r="633" spans="1:4" ht="15.75" thickBot="1">
      <c r="A633" s="37"/>
      <c r="B633" s="37"/>
      <c r="C633" s="37"/>
      <c r="D633" s="37"/>
    </row>
    <row r="634" spans="1:4" ht="15.75" thickBot="1">
      <c r="A634" s="37"/>
      <c r="B634" s="37"/>
      <c r="C634" s="37"/>
      <c r="D634" s="37"/>
    </row>
    <row r="635" spans="1:4" ht="15.75" thickBot="1">
      <c r="A635" s="37"/>
      <c r="B635" s="37"/>
      <c r="C635" s="37"/>
      <c r="D635" s="37"/>
    </row>
    <row r="636" spans="1:4" ht="15.75" thickBot="1">
      <c r="A636" s="37"/>
      <c r="B636" s="37"/>
      <c r="C636" s="37"/>
      <c r="D636" s="37"/>
    </row>
    <row r="637" spans="1:4" ht="15.75" thickBot="1">
      <c r="A637" s="37"/>
      <c r="B637" s="37"/>
      <c r="C637" s="37"/>
      <c r="D637" s="37"/>
    </row>
    <row r="638" spans="1:4" ht="15.75" thickBot="1">
      <c r="A638" s="37"/>
      <c r="B638" s="37"/>
      <c r="C638" s="37"/>
      <c r="D638" s="37"/>
    </row>
    <row r="639" spans="1:4" ht="15.75" thickBot="1">
      <c r="A639" s="37"/>
      <c r="B639" s="37"/>
      <c r="C639" s="37"/>
      <c r="D639" s="37"/>
    </row>
    <row r="640" spans="1:4" ht="15.75" thickBot="1">
      <c r="A640" s="37"/>
      <c r="B640" s="37"/>
      <c r="C640" s="37"/>
      <c r="D640" s="37"/>
    </row>
    <row r="641" spans="1:4" ht="15.75" thickBot="1">
      <c r="A641" s="37"/>
      <c r="B641" s="37"/>
      <c r="C641" s="37"/>
      <c r="D641" s="37"/>
    </row>
    <row r="642" spans="1:4" ht="15.75" thickBot="1">
      <c r="A642" s="37"/>
      <c r="B642" s="37"/>
      <c r="C642" s="37"/>
      <c r="D642" s="37"/>
    </row>
    <row r="643" spans="1:4" ht="15.75" thickBot="1">
      <c r="A643" s="37"/>
      <c r="B643" s="37"/>
      <c r="C643" s="37"/>
      <c r="D643" s="37"/>
    </row>
    <row r="644" spans="1:4" ht="15.75" thickBot="1">
      <c r="A644" s="37"/>
      <c r="B644" s="37"/>
      <c r="C644" s="37"/>
      <c r="D644" s="37"/>
    </row>
    <row r="645" spans="1:4" ht="15.75" thickBot="1">
      <c r="A645" s="37"/>
      <c r="B645" s="37"/>
      <c r="C645" s="37"/>
      <c r="D645" s="37"/>
    </row>
    <row r="646" spans="1:4" ht="15.75" thickBot="1">
      <c r="A646" s="37"/>
      <c r="B646" s="37"/>
      <c r="C646" s="37"/>
      <c r="D646" s="37"/>
    </row>
    <row r="647" spans="1:4" ht="15.75" thickBot="1">
      <c r="A647" s="37"/>
      <c r="B647" s="37"/>
      <c r="C647" s="37"/>
      <c r="D647" s="37"/>
    </row>
    <row r="648" spans="1:4" ht="15.75" thickBot="1">
      <c r="A648" s="37"/>
      <c r="B648" s="37"/>
      <c r="C648" s="37"/>
      <c r="D648" s="37"/>
    </row>
    <row r="649" spans="1:4" ht="15.75" thickBot="1">
      <c r="A649" s="37"/>
      <c r="B649" s="37"/>
      <c r="C649" s="37"/>
      <c r="D649" s="37"/>
    </row>
    <row r="650" spans="1:4" ht="15.75" thickBot="1">
      <c r="A650" s="37"/>
      <c r="B650" s="37"/>
      <c r="C650" s="37"/>
      <c r="D650" s="37"/>
    </row>
    <row r="651" spans="1:4" ht="15.75" thickBot="1">
      <c r="A651" s="37"/>
      <c r="B651" s="37"/>
      <c r="C651" s="37"/>
      <c r="D651" s="37"/>
    </row>
    <row r="652" spans="1:4" ht="15.75" thickBot="1">
      <c r="A652" s="37"/>
      <c r="B652" s="37"/>
      <c r="C652" s="37"/>
      <c r="D652" s="37"/>
    </row>
    <row r="653" spans="1:4" ht="15.75" thickBot="1">
      <c r="A653" s="37"/>
      <c r="B653" s="37"/>
      <c r="C653" s="37"/>
      <c r="D653" s="37"/>
    </row>
    <row r="654" spans="1:4" ht="15.75" thickBot="1">
      <c r="A654" s="37"/>
      <c r="B654" s="37"/>
      <c r="C654" s="37"/>
      <c r="D654" s="37"/>
    </row>
    <row r="655" spans="1:4" ht="15.75" thickBot="1">
      <c r="A655" s="37"/>
      <c r="B655" s="37"/>
      <c r="C655" s="37"/>
      <c r="D655" s="37"/>
    </row>
    <row r="656" spans="1:4" ht="15.75" thickBot="1">
      <c r="A656" s="37"/>
      <c r="B656" s="37"/>
      <c r="C656" s="37"/>
      <c r="D656" s="37"/>
    </row>
    <row r="657" spans="1:4" ht="15.75" thickBot="1">
      <c r="A657" s="37"/>
      <c r="B657" s="37"/>
      <c r="C657" s="37"/>
      <c r="D657" s="37"/>
    </row>
    <row r="658" spans="1:4" ht="15.75" thickBot="1">
      <c r="A658" s="37"/>
      <c r="B658" s="37"/>
      <c r="C658" s="37"/>
      <c r="D658" s="37"/>
    </row>
    <row r="659" spans="1:4" ht="15.75" thickBot="1">
      <c r="A659" s="37"/>
      <c r="B659" s="37"/>
      <c r="C659" s="37"/>
      <c r="D659" s="37"/>
    </row>
    <row r="660" spans="1:4" ht="15.75" thickBot="1">
      <c r="A660" s="37"/>
      <c r="B660" s="37"/>
      <c r="C660" s="37"/>
      <c r="D660" s="37"/>
    </row>
    <row r="661" spans="1:4" ht="15.75" thickBot="1">
      <c r="A661" s="37"/>
      <c r="B661" s="37"/>
      <c r="C661" s="37"/>
      <c r="D661" s="37"/>
    </row>
    <row r="662" spans="1:4" ht="15.75" thickBot="1">
      <c r="A662" s="37"/>
      <c r="B662" s="37"/>
      <c r="C662" s="37"/>
      <c r="D662" s="37"/>
    </row>
    <row r="663" spans="1:4" ht="15.75" thickBot="1">
      <c r="A663" s="37"/>
      <c r="B663" s="37"/>
      <c r="C663" s="37"/>
      <c r="D663" s="37"/>
    </row>
    <row r="664" spans="1:4" ht="15.75" thickBot="1">
      <c r="A664" s="37"/>
      <c r="B664" s="37"/>
      <c r="C664" s="37"/>
      <c r="D664" s="37"/>
    </row>
    <row r="665" spans="1:4" ht="15.75" thickBot="1">
      <c r="A665" s="37"/>
      <c r="B665" s="37"/>
      <c r="C665" s="37"/>
      <c r="D665" s="37"/>
    </row>
    <row r="666" spans="1:4" ht="15.75" thickBot="1">
      <c r="A666" s="37"/>
      <c r="B666" s="37"/>
      <c r="C666" s="37"/>
      <c r="D666" s="37"/>
    </row>
    <row r="667" spans="1:4" ht="15.75" thickBot="1">
      <c r="A667" s="37"/>
      <c r="B667" s="37"/>
      <c r="C667" s="37"/>
      <c r="D667" s="37"/>
    </row>
    <row r="668" spans="1:4" ht="15.75" thickBot="1">
      <c r="A668" s="37"/>
      <c r="B668" s="37"/>
      <c r="C668" s="37"/>
      <c r="D668" s="37"/>
    </row>
    <row r="669" spans="1:4" ht="15.75" thickBot="1">
      <c r="A669" s="37"/>
      <c r="B669" s="37"/>
      <c r="C669" s="37"/>
      <c r="D669" s="37"/>
    </row>
    <row r="670" spans="1:4" ht="15.75" thickBot="1">
      <c r="A670" s="37"/>
      <c r="B670" s="37"/>
      <c r="C670" s="37"/>
      <c r="D670" s="37"/>
    </row>
    <row r="671" spans="1:4" ht="15.75" thickBot="1">
      <c r="A671" s="37"/>
      <c r="B671" s="37"/>
      <c r="C671" s="37"/>
      <c r="D671" s="37"/>
    </row>
    <row r="672" spans="1:4" ht="15.75" thickBot="1">
      <c r="A672" s="37"/>
      <c r="B672" s="37"/>
      <c r="C672" s="37"/>
      <c r="D672" s="37"/>
    </row>
    <row r="673" spans="1:4" ht="15.75" thickBot="1">
      <c r="A673" s="37"/>
      <c r="B673" s="37"/>
      <c r="C673" s="37"/>
      <c r="D673" s="37"/>
    </row>
    <row r="674" spans="1:4" ht="15.75" thickBot="1">
      <c r="A674" s="37"/>
      <c r="B674" s="37"/>
      <c r="C674" s="37"/>
      <c r="D674" s="37"/>
    </row>
    <row r="675" spans="1:4" ht="15.75" thickBot="1">
      <c r="A675" s="37"/>
      <c r="B675" s="37"/>
      <c r="C675" s="37"/>
      <c r="D675" s="37"/>
    </row>
    <row r="676" spans="1:4" ht="15.75" thickBot="1">
      <c r="A676" s="37"/>
      <c r="B676" s="37"/>
      <c r="C676" s="37"/>
      <c r="D676" s="37"/>
    </row>
    <row r="677" spans="1:4" ht="15.75" thickBot="1">
      <c r="A677" s="37"/>
      <c r="B677" s="37"/>
      <c r="C677" s="37"/>
      <c r="D677" s="37"/>
    </row>
    <row r="678" spans="1:4" ht="15.75" thickBot="1">
      <c r="A678" s="37"/>
      <c r="B678" s="37"/>
      <c r="C678" s="37"/>
      <c r="D678" s="37"/>
    </row>
    <row r="679" spans="1:4" ht="15.75" thickBot="1">
      <c r="A679" s="37"/>
      <c r="B679" s="37"/>
      <c r="C679" s="37"/>
      <c r="D679" s="37"/>
    </row>
    <row r="680" spans="1:4" ht="15.75" thickBot="1">
      <c r="A680" s="37"/>
      <c r="B680" s="37"/>
      <c r="C680" s="37"/>
      <c r="D680" s="37"/>
    </row>
    <row r="681" spans="1:4" ht="15.75" thickBot="1">
      <c r="A681" s="37"/>
      <c r="B681" s="37"/>
      <c r="C681" s="37"/>
      <c r="D681" s="37"/>
    </row>
    <row r="682" spans="1:4" ht="15.75" thickBot="1">
      <c r="A682" s="37"/>
      <c r="B682" s="37"/>
      <c r="C682" s="37"/>
      <c r="D682" s="37"/>
    </row>
    <row r="683" spans="1:4" ht="15.75" thickBot="1">
      <c r="A683" s="37"/>
      <c r="B683" s="37"/>
      <c r="C683" s="37"/>
      <c r="D683" s="37"/>
    </row>
    <row r="684" spans="1:4" ht="15.75" thickBot="1">
      <c r="A684" s="37"/>
      <c r="B684" s="37"/>
      <c r="C684" s="37"/>
      <c r="D684" s="37"/>
    </row>
    <row r="685" spans="1:4" ht="15.75" thickBot="1">
      <c r="A685" s="37"/>
      <c r="B685" s="37"/>
      <c r="C685" s="37"/>
      <c r="D685" s="37"/>
    </row>
    <row r="686" spans="1:4" ht="15.75" thickBot="1">
      <c r="A686" s="37"/>
      <c r="B686" s="37"/>
      <c r="C686" s="37"/>
      <c r="D686" s="37"/>
    </row>
    <row r="687" spans="1:4" ht="15.75" thickBot="1">
      <c r="A687" s="37"/>
      <c r="B687" s="37"/>
      <c r="C687" s="37"/>
      <c r="D687" s="37"/>
    </row>
    <row r="688" spans="1:4" ht="15.75" thickBot="1">
      <c r="A688" s="37"/>
      <c r="B688" s="37"/>
      <c r="C688" s="37"/>
      <c r="D688" s="37"/>
    </row>
    <row r="689" spans="1:4" ht="15.75" thickBot="1">
      <c r="A689" s="37"/>
      <c r="B689" s="37"/>
      <c r="C689" s="37"/>
      <c r="D689" s="37"/>
    </row>
    <row r="690" spans="1:4" ht="15.75" thickBot="1">
      <c r="A690" s="37"/>
      <c r="B690" s="37"/>
      <c r="C690" s="37"/>
      <c r="D690" s="37"/>
    </row>
    <row r="691" spans="1:4" ht="15.75" thickBot="1">
      <c r="A691" s="37"/>
      <c r="B691" s="37"/>
      <c r="C691" s="37"/>
      <c r="D691" s="37"/>
    </row>
    <row r="692" spans="1:4" ht="15.75" thickBot="1">
      <c r="A692" s="37"/>
      <c r="B692" s="37"/>
      <c r="C692" s="37"/>
      <c r="D692" s="37"/>
    </row>
    <row r="693" spans="1:4" ht="15.75" thickBot="1">
      <c r="A693" s="37"/>
      <c r="B693" s="37"/>
      <c r="C693" s="37"/>
      <c r="D693" s="37"/>
    </row>
    <row r="694" spans="1:4" ht="15.75" thickBot="1">
      <c r="A694" s="37"/>
      <c r="B694" s="37"/>
      <c r="C694" s="37"/>
      <c r="D694" s="37"/>
    </row>
    <row r="695" spans="1:4" ht="15.75" thickBot="1">
      <c r="A695" s="37"/>
      <c r="B695" s="37"/>
      <c r="C695" s="37"/>
      <c r="D695" s="37"/>
    </row>
    <row r="696" spans="1:4" ht="15.75" thickBot="1">
      <c r="A696" s="37"/>
      <c r="B696" s="37"/>
      <c r="C696" s="37"/>
      <c r="D696" s="37"/>
    </row>
    <row r="697" spans="1:4" ht="15.75" thickBot="1">
      <c r="A697" s="37"/>
      <c r="B697" s="37"/>
      <c r="C697" s="37"/>
      <c r="D697" s="37"/>
    </row>
    <row r="698" spans="1:4" ht="15.75" thickBot="1">
      <c r="A698" s="37"/>
      <c r="B698" s="37"/>
      <c r="C698" s="37"/>
      <c r="D698" s="37"/>
    </row>
    <row r="699" spans="1:4" ht="15.75" thickBot="1">
      <c r="A699" s="37"/>
      <c r="B699" s="37"/>
      <c r="C699" s="37"/>
      <c r="D699" s="37"/>
    </row>
    <row r="700" spans="1:4" ht="15.75" thickBot="1">
      <c r="A700" s="37"/>
      <c r="B700" s="37"/>
      <c r="C700" s="37"/>
      <c r="D700" s="37"/>
    </row>
    <row r="701" spans="1:4" ht="15.75" thickBot="1">
      <c r="A701" s="37"/>
      <c r="B701" s="37"/>
      <c r="C701" s="37"/>
      <c r="D701" s="37"/>
    </row>
    <row r="702" spans="1:4" ht="15.75" thickBot="1">
      <c r="A702" s="37"/>
      <c r="B702" s="37"/>
      <c r="C702" s="37"/>
      <c r="D702" s="37"/>
    </row>
    <row r="703" spans="1:4" ht="15.75" thickBot="1">
      <c r="A703" s="37"/>
      <c r="B703" s="37"/>
      <c r="C703" s="37"/>
      <c r="D703" s="37"/>
    </row>
    <row r="704" spans="1:4" ht="15.75" thickBot="1">
      <c r="A704" s="37"/>
      <c r="B704" s="37"/>
      <c r="C704" s="37"/>
      <c r="D704" s="37"/>
    </row>
    <row r="705" spans="1:4" ht="15.75" thickBot="1">
      <c r="A705" s="37"/>
      <c r="B705" s="37"/>
      <c r="C705" s="37"/>
      <c r="D705" s="37"/>
    </row>
    <row r="706" spans="1:4" ht="15.75" thickBot="1">
      <c r="A706" s="37"/>
      <c r="B706" s="37"/>
      <c r="C706" s="37"/>
      <c r="D706" s="37"/>
    </row>
    <row r="707" spans="1:4" ht="15.75" thickBot="1">
      <c r="A707" s="37"/>
      <c r="B707" s="37"/>
      <c r="C707" s="37"/>
      <c r="D707" s="37"/>
    </row>
    <row r="708" spans="1:4" ht="15.75" thickBot="1">
      <c r="A708" s="37"/>
      <c r="B708" s="37"/>
      <c r="C708" s="37"/>
      <c r="D708" s="37"/>
    </row>
    <row r="709" spans="1:4" ht="15.75" thickBot="1">
      <c r="A709" s="37"/>
      <c r="B709" s="37"/>
      <c r="C709" s="37"/>
      <c r="D709" s="37"/>
    </row>
    <row r="710" spans="1:4" ht="15.75" thickBot="1">
      <c r="A710" s="37"/>
      <c r="B710" s="37"/>
      <c r="C710" s="37"/>
      <c r="D710" s="37"/>
    </row>
    <row r="711" spans="1:4" ht="15.75" thickBot="1">
      <c r="A711" s="37"/>
      <c r="B711" s="37"/>
      <c r="C711" s="37"/>
      <c r="D711" s="37"/>
    </row>
    <row r="712" spans="1:4" ht="15.75" thickBot="1">
      <c r="A712" s="37"/>
      <c r="B712" s="37"/>
      <c r="C712" s="37"/>
      <c r="D712" s="37"/>
    </row>
    <row r="713" spans="1:4" ht="15.75" thickBot="1">
      <c r="A713" s="37"/>
      <c r="B713" s="37"/>
      <c r="C713" s="37"/>
      <c r="D713" s="37"/>
    </row>
    <row r="714" spans="1:4" ht="15.75" thickBot="1">
      <c r="A714" s="37"/>
      <c r="B714" s="37"/>
      <c r="C714" s="37"/>
      <c r="D714" s="37"/>
    </row>
    <row r="715" spans="1:4" ht="15.75" thickBot="1">
      <c r="A715" s="37"/>
      <c r="B715" s="37"/>
      <c r="C715" s="37"/>
      <c r="D715" s="37"/>
    </row>
    <row r="716" spans="1:4" ht="15.75" thickBot="1">
      <c r="A716" s="37"/>
      <c r="B716" s="37"/>
      <c r="C716" s="37"/>
      <c r="D716" s="37"/>
    </row>
    <row r="717" spans="1:4" ht="15.75" thickBot="1">
      <c r="A717" s="37"/>
      <c r="B717" s="37"/>
      <c r="C717" s="37"/>
      <c r="D717" s="37"/>
    </row>
    <row r="718" spans="1:4" ht="15.75" thickBot="1">
      <c r="A718" s="37"/>
      <c r="B718" s="37"/>
      <c r="C718" s="37"/>
      <c r="D718" s="37"/>
    </row>
    <row r="719" spans="1:4" ht="15.75" thickBot="1">
      <c r="A719" s="37"/>
      <c r="B719" s="37"/>
      <c r="C719" s="37"/>
      <c r="D719" s="37"/>
    </row>
    <row r="720" spans="1:4" ht="15.75" thickBot="1">
      <c r="A720" s="37"/>
      <c r="B720" s="37"/>
      <c r="C720" s="37"/>
      <c r="D720" s="37"/>
    </row>
    <row r="721" spans="1:4" ht="15.75" thickBot="1">
      <c r="A721" s="37"/>
      <c r="B721" s="37"/>
      <c r="C721" s="37"/>
      <c r="D721" s="37"/>
    </row>
    <row r="722" spans="1:4" ht="15.75" thickBot="1">
      <c r="A722" s="37"/>
      <c r="B722" s="37"/>
      <c r="C722" s="37"/>
      <c r="D722" s="37"/>
    </row>
    <row r="723" spans="1:4" ht="15.75" thickBot="1">
      <c r="A723" s="37"/>
      <c r="B723" s="37"/>
      <c r="C723" s="37"/>
      <c r="D723" s="37"/>
    </row>
    <row r="724" spans="1:4" ht="15.75" thickBot="1">
      <c r="A724" s="37"/>
      <c r="B724" s="37"/>
      <c r="C724" s="37"/>
      <c r="D724" s="37"/>
    </row>
    <row r="725" spans="1:4" ht="15.75" thickBot="1">
      <c r="A725" s="37"/>
      <c r="B725" s="37"/>
      <c r="C725" s="37"/>
      <c r="D725" s="37"/>
    </row>
    <row r="726" spans="1:4" ht="15.75" thickBot="1">
      <c r="A726" s="37"/>
      <c r="B726" s="37"/>
      <c r="C726" s="37"/>
      <c r="D726" s="37"/>
    </row>
    <row r="727" spans="1:4" ht="15.75" thickBot="1">
      <c r="A727" s="37"/>
      <c r="B727" s="37"/>
      <c r="C727" s="37"/>
      <c r="D727" s="37"/>
    </row>
    <row r="728" spans="1:4" ht="15.75" thickBot="1">
      <c r="A728" s="37"/>
      <c r="B728" s="37"/>
      <c r="C728" s="37"/>
      <c r="D728" s="37"/>
    </row>
    <row r="729" spans="1:4" ht="15.75" thickBot="1">
      <c r="A729" s="37"/>
      <c r="B729" s="37"/>
      <c r="C729" s="37"/>
      <c r="D729" s="37"/>
    </row>
    <row r="730" spans="1:4" ht="15.75" thickBot="1">
      <c r="A730" s="37"/>
      <c r="B730" s="37"/>
      <c r="C730" s="37"/>
      <c r="D730" s="37"/>
    </row>
    <row r="731" spans="1:4" ht="15.75" thickBot="1">
      <c r="A731" s="37"/>
      <c r="B731" s="37"/>
      <c r="C731" s="37"/>
      <c r="D731" s="37"/>
    </row>
    <row r="732" spans="1:4" ht="15.75" thickBot="1">
      <c r="A732" s="37"/>
      <c r="B732" s="37"/>
      <c r="C732" s="37"/>
      <c r="D732" s="37"/>
    </row>
    <row r="733" spans="1:4" ht="15.75" thickBot="1">
      <c r="A733" s="37"/>
      <c r="B733" s="37"/>
      <c r="C733" s="37"/>
      <c r="D733" s="37"/>
    </row>
    <row r="734" spans="1:4" ht="15.75" thickBot="1">
      <c r="A734" s="37"/>
      <c r="B734" s="37"/>
      <c r="C734" s="37"/>
      <c r="D734" s="37"/>
    </row>
    <row r="735" spans="1:4" ht="15.75" thickBot="1">
      <c r="A735" s="37"/>
      <c r="B735" s="37"/>
      <c r="C735" s="37"/>
      <c r="D735" s="37"/>
    </row>
    <row r="736" spans="1:4" ht="15.75" thickBot="1">
      <c r="A736" s="37"/>
      <c r="B736" s="37"/>
      <c r="C736" s="37"/>
      <c r="D736" s="37"/>
    </row>
    <row r="737" spans="1:4" ht="15.75" thickBot="1">
      <c r="A737" s="37"/>
      <c r="B737" s="37"/>
      <c r="C737" s="37"/>
      <c r="D737" s="37"/>
    </row>
    <row r="738" spans="1:4" ht="15.75" thickBot="1">
      <c r="A738" s="37"/>
      <c r="B738" s="37"/>
      <c r="C738" s="37"/>
      <c r="D738" s="37"/>
    </row>
    <row r="739" spans="1:4" ht="15.75" thickBot="1">
      <c r="A739" s="37"/>
      <c r="B739" s="37"/>
      <c r="C739" s="37"/>
      <c r="D739" s="37"/>
    </row>
    <row r="740" spans="1:4" ht="15.75" thickBot="1">
      <c r="A740" s="37"/>
      <c r="B740" s="37"/>
      <c r="C740" s="37"/>
      <c r="D740" s="37"/>
    </row>
    <row r="741" spans="1:4" ht="15.75" thickBot="1">
      <c r="A741" s="37"/>
      <c r="B741" s="37"/>
      <c r="C741" s="37"/>
      <c r="D741" s="37"/>
    </row>
    <row r="742" spans="1:4" ht="15.75" thickBot="1">
      <c r="A742" s="37"/>
      <c r="B742" s="37"/>
      <c r="C742" s="37"/>
      <c r="D742" s="37"/>
    </row>
    <row r="743" spans="1:4" ht="15.75" thickBot="1">
      <c r="A743" s="37"/>
      <c r="B743" s="37"/>
      <c r="C743" s="37"/>
      <c r="D743" s="37"/>
    </row>
    <row r="744" spans="1:4" ht="15.75" thickBot="1">
      <c r="A744" s="37"/>
      <c r="B744" s="37"/>
      <c r="C744" s="37"/>
      <c r="D744" s="37"/>
    </row>
    <row r="745" spans="1:4" ht="15.75" thickBot="1">
      <c r="A745" s="37"/>
      <c r="B745" s="37"/>
      <c r="C745" s="37"/>
      <c r="D745" s="37"/>
    </row>
    <row r="746" spans="1:4" ht="15.75" thickBot="1">
      <c r="A746" s="37"/>
      <c r="B746" s="37"/>
      <c r="C746" s="37"/>
      <c r="D746" s="37"/>
    </row>
    <row r="747" spans="1:4" ht="15.75" thickBot="1">
      <c r="A747" s="37"/>
      <c r="B747" s="37"/>
      <c r="C747" s="37"/>
      <c r="D747" s="37"/>
    </row>
    <row r="748" spans="1:4" ht="15.75" thickBot="1">
      <c r="A748" s="37"/>
      <c r="B748" s="37"/>
      <c r="C748" s="37"/>
      <c r="D748" s="37"/>
    </row>
    <row r="749" spans="1:4" ht="15.75" thickBot="1">
      <c r="A749" s="37"/>
      <c r="B749" s="37"/>
      <c r="C749" s="37"/>
      <c r="D749" s="37"/>
    </row>
    <row r="750" spans="1:4" ht="15.75" thickBot="1">
      <c r="A750" s="37"/>
      <c r="B750" s="37"/>
      <c r="C750" s="37"/>
      <c r="D750" s="37"/>
    </row>
    <row r="751" spans="1:4" ht="15.75" thickBot="1">
      <c r="A751" s="37"/>
      <c r="B751" s="37"/>
      <c r="C751" s="37"/>
      <c r="D751" s="37"/>
    </row>
    <row r="752" spans="1:4" ht="15.75" thickBot="1">
      <c r="A752" s="37"/>
      <c r="B752" s="37"/>
      <c r="C752" s="37"/>
      <c r="D752" s="37"/>
    </row>
    <row r="753" spans="1:4" ht="15.75" thickBot="1">
      <c r="A753" s="37"/>
      <c r="B753" s="37"/>
      <c r="C753" s="37"/>
      <c r="D753" s="37"/>
    </row>
    <row r="754" spans="1:4" ht="15.75" thickBot="1">
      <c r="A754" s="37"/>
      <c r="B754" s="37"/>
      <c r="C754" s="37"/>
      <c r="D754" s="37"/>
    </row>
    <row r="755" spans="1:4" ht="15.75" thickBot="1">
      <c r="A755" s="37"/>
      <c r="B755" s="37"/>
      <c r="C755" s="37"/>
      <c r="D755" s="37"/>
    </row>
    <row r="756" spans="1:4" ht="15.75" thickBot="1">
      <c r="A756" s="37"/>
      <c r="B756" s="37"/>
      <c r="C756" s="37"/>
      <c r="D756" s="37"/>
    </row>
    <row r="757" spans="1:4" ht="15.75" thickBot="1">
      <c r="A757" s="37"/>
      <c r="B757" s="37"/>
      <c r="C757" s="37"/>
      <c r="D757" s="37"/>
    </row>
    <row r="758" spans="1:4" ht="15.75" thickBot="1">
      <c r="A758" s="37"/>
      <c r="B758" s="37"/>
      <c r="C758" s="37"/>
      <c r="D758" s="37"/>
    </row>
    <row r="759" spans="1:4" ht="15.75" thickBot="1">
      <c r="A759" s="37"/>
      <c r="B759" s="37"/>
      <c r="C759" s="37"/>
      <c r="D759" s="37"/>
    </row>
    <row r="760" spans="1:4" ht="15.75" thickBot="1">
      <c r="A760" s="37"/>
      <c r="B760" s="37"/>
      <c r="C760" s="37"/>
      <c r="D760" s="37"/>
    </row>
    <row r="761" spans="1:4" ht="15.75" thickBot="1">
      <c r="A761" s="37"/>
      <c r="B761" s="37"/>
      <c r="C761" s="37"/>
      <c r="D761" s="37"/>
    </row>
    <row r="762" spans="1:4" ht="15.75" thickBot="1">
      <c r="A762" s="37"/>
      <c r="B762" s="37"/>
      <c r="C762" s="37"/>
      <c r="D762" s="37"/>
    </row>
    <row r="763" spans="1:4" ht="15.75" thickBot="1">
      <c r="A763" s="37"/>
      <c r="B763" s="37"/>
      <c r="C763" s="37"/>
      <c r="D763" s="37"/>
    </row>
    <row r="764" spans="1:4" ht="15.75" thickBot="1">
      <c r="A764" s="37"/>
      <c r="B764" s="37"/>
      <c r="C764" s="37"/>
      <c r="D764" s="37"/>
    </row>
    <row r="765" spans="1:4" ht="15.75" thickBot="1">
      <c r="A765" s="37"/>
      <c r="B765" s="37"/>
      <c r="C765" s="37"/>
      <c r="D765" s="37"/>
    </row>
    <row r="766" spans="1:4" ht="15.75" thickBot="1">
      <c r="A766" s="37"/>
      <c r="B766" s="37"/>
      <c r="C766" s="37"/>
      <c r="D766" s="37"/>
    </row>
    <row r="767" spans="1:4" ht="15.75" thickBot="1">
      <c r="A767" s="37"/>
      <c r="B767" s="37"/>
      <c r="C767" s="37"/>
      <c r="D767" s="37"/>
    </row>
    <row r="768" spans="1:4" ht="15.75" thickBot="1">
      <c r="A768" s="37"/>
      <c r="B768" s="37"/>
      <c r="C768" s="37"/>
      <c r="D768" s="37"/>
    </row>
    <row r="769" spans="1:4" ht="15.75" thickBot="1">
      <c r="A769" s="37"/>
      <c r="B769" s="37"/>
      <c r="C769" s="37"/>
      <c r="D769" s="37"/>
    </row>
    <row r="770" spans="1:4" ht="15.75" thickBot="1">
      <c r="A770" s="37"/>
      <c r="B770" s="37"/>
      <c r="C770" s="37"/>
      <c r="D770" s="37"/>
    </row>
    <row r="771" spans="1:4" ht="15.75" thickBot="1">
      <c r="A771" s="37"/>
      <c r="B771" s="37"/>
      <c r="C771" s="37"/>
      <c r="D771" s="37"/>
    </row>
    <row r="772" spans="1:4" ht="15.75" thickBot="1">
      <c r="A772" s="37"/>
      <c r="B772" s="37"/>
      <c r="C772" s="37"/>
      <c r="D772" s="37"/>
    </row>
    <row r="773" spans="1:4" ht="15.75" thickBot="1">
      <c r="A773" s="37"/>
      <c r="B773" s="37"/>
      <c r="C773" s="37"/>
      <c r="D773" s="37"/>
    </row>
    <row r="774" spans="1:4" ht="15.75" thickBot="1">
      <c r="A774" s="37"/>
      <c r="B774" s="37"/>
      <c r="C774" s="37"/>
      <c r="D774" s="37"/>
    </row>
    <row r="775" spans="1:4" ht="15.75" thickBot="1">
      <c r="A775" s="37"/>
      <c r="B775" s="37"/>
      <c r="C775" s="37"/>
      <c r="D775" s="37"/>
    </row>
    <row r="776" spans="1:4" ht="15.75" thickBot="1">
      <c r="A776" s="37"/>
      <c r="B776" s="37"/>
      <c r="C776" s="37"/>
      <c r="D776" s="37"/>
    </row>
    <row r="777" spans="1:4" ht="15.75" thickBot="1">
      <c r="A777" s="37"/>
      <c r="B777" s="37"/>
      <c r="C777" s="37"/>
      <c r="D777" s="37"/>
    </row>
    <row r="778" spans="1:4" ht="15.75" thickBot="1">
      <c r="A778" s="37"/>
      <c r="B778" s="37"/>
      <c r="C778" s="37"/>
      <c r="D778" s="37"/>
    </row>
    <row r="779" spans="1:4" ht="15.75" thickBot="1">
      <c r="A779" s="37"/>
      <c r="B779" s="37"/>
      <c r="C779" s="37"/>
      <c r="D779" s="37"/>
    </row>
    <row r="780" spans="1:4" ht="15.75" thickBot="1">
      <c r="A780" s="37"/>
      <c r="B780" s="37"/>
      <c r="C780" s="37"/>
      <c r="D780" s="37"/>
    </row>
    <row r="781" spans="1:4" ht="15.75" thickBot="1">
      <c r="A781" s="37"/>
      <c r="B781" s="37"/>
      <c r="C781" s="37"/>
      <c r="D781" s="37"/>
    </row>
    <row r="782" spans="1:4" ht="15.75" thickBot="1">
      <c r="A782" s="37"/>
      <c r="B782" s="37"/>
      <c r="C782" s="37"/>
      <c r="D782" s="37"/>
    </row>
    <row r="783" spans="1:4" ht="15.75" thickBot="1">
      <c r="A783" s="37"/>
      <c r="B783" s="37"/>
      <c r="C783" s="37"/>
      <c r="D783" s="37"/>
    </row>
    <row r="784" spans="1:4" ht="15.75" thickBot="1">
      <c r="A784" s="37"/>
      <c r="B784" s="37"/>
      <c r="C784" s="37"/>
      <c r="D784" s="37"/>
    </row>
    <row r="785" spans="1:4" ht="15.75" thickBot="1">
      <c r="A785" s="37"/>
      <c r="B785" s="37"/>
      <c r="C785" s="37"/>
      <c r="D785" s="37"/>
    </row>
    <row r="786" spans="1:4" ht="15.75" thickBot="1">
      <c r="A786" s="37"/>
      <c r="B786" s="37"/>
      <c r="C786" s="37"/>
      <c r="D786" s="37"/>
    </row>
    <row r="787" spans="1:4" ht="15.75" thickBot="1">
      <c r="A787" s="37"/>
      <c r="B787" s="37"/>
      <c r="C787" s="37"/>
      <c r="D787" s="37"/>
    </row>
    <row r="788" spans="1:4" ht="15.75" thickBot="1">
      <c r="A788" s="37"/>
      <c r="B788" s="37"/>
      <c r="C788" s="37"/>
      <c r="D788" s="37"/>
    </row>
    <row r="789" spans="1:4" ht="15.75" thickBot="1">
      <c r="A789" s="37"/>
      <c r="B789" s="37"/>
      <c r="C789" s="37"/>
      <c r="D789" s="37"/>
    </row>
    <row r="790" spans="1:4" ht="15.75" thickBot="1">
      <c r="A790" s="37"/>
      <c r="B790" s="37"/>
      <c r="C790" s="37"/>
      <c r="D790" s="37"/>
    </row>
    <row r="791" spans="1:4" ht="15.75" thickBot="1">
      <c r="A791" s="37"/>
      <c r="B791" s="37"/>
      <c r="C791" s="37"/>
      <c r="D791" s="37"/>
    </row>
    <row r="792" spans="1:4" ht="15.75" thickBot="1">
      <c r="A792" s="37"/>
      <c r="B792" s="37"/>
      <c r="C792" s="37"/>
      <c r="D792" s="37"/>
    </row>
    <row r="793" spans="1:4" ht="15.75" thickBot="1">
      <c r="A793" s="37"/>
      <c r="B793" s="37"/>
      <c r="C793" s="37"/>
      <c r="D793" s="37"/>
    </row>
    <row r="794" spans="1:4" ht="15.75" thickBot="1">
      <c r="A794" s="37"/>
      <c r="B794" s="37"/>
      <c r="C794" s="37"/>
      <c r="D794" s="37"/>
    </row>
    <row r="795" spans="1:4" ht="15.75" thickBot="1">
      <c r="A795" s="37"/>
      <c r="B795" s="37"/>
      <c r="C795" s="37"/>
      <c r="D795" s="37"/>
    </row>
    <row r="796" spans="1:4" ht="15.75" thickBot="1">
      <c r="A796" s="37"/>
      <c r="B796" s="37"/>
      <c r="C796" s="37"/>
      <c r="D796" s="37"/>
    </row>
    <row r="797" spans="1:4" ht="15.75" thickBot="1">
      <c r="A797" s="37"/>
      <c r="B797" s="37"/>
      <c r="C797" s="37"/>
      <c r="D797" s="37"/>
    </row>
    <row r="798" spans="1:4" ht="15.75" thickBot="1">
      <c r="A798" s="37"/>
      <c r="B798" s="37"/>
      <c r="C798" s="37"/>
      <c r="D798" s="37"/>
    </row>
    <row r="799" spans="1:4" ht="15.75" thickBot="1">
      <c r="A799" s="37"/>
      <c r="B799" s="37"/>
      <c r="C799" s="37"/>
      <c r="D799" s="37"/>
    </row>
    <row r="800" spans="1:4" ht="15.75" thickBot="1">
      <c r="A800" s="37"/>
      <c r="B800" s="37"/>
      <c r="C800" s="37"/>
      <c r="D800" s="37"/>
    </row>
    <row r="801" spans="1:4" ht="15.75" thickBot="1">
      <c r="A801" s="37"/>
      <c r="B801" s="37"/>
      <c r="C801" s="37"/>
      <c r="D801" s="37"/>
    </row>
    <row r="802" spans="1:4" ht="15.75" thickBot="1">
      <c r="A802" s="37"/>
      <c r="B802" s="37"/>
      <c r="C802" s="37"/>
      <c r="D802" s="37"/>
    </row>
    <row r="803" spans="1:4" ht="15.75" thickBot="1">
      <c r="A803" s="37"/>
      <c r="B803" s="37"/>
      <c r="C803" s="37"/>
      <c r="D803" s="37"/>
    </row>
    <row r="804" spans="1:4" ht="15.75" thickBot="1">
      <c r="A804" s="37"/>
      <c r="B804" s="37"/>
      <c r="C804" s="37"/>
      <c r="D804" s="37"/>
    </row>
    <row r="805" spans="1:4" ht="15.75" thickBot="1">
      <c r="A805" s="37"/>
      <c r="B805" s="37"/>
      <c r="C805" s="37"/>
      <c r="D805" s="37"/>
    </row>
    <row r="806" spans="1:4" ht="15.75" thickBot="1">
      <c r="A806" s="37"/>
      <c r="B806" s="37"/>
      <c r="C806" s="37"/>
      <c r="D806" s="37"/>
    </row>
    <row r="807" spans="1:4" ht="15.75" thickBot="1">
      <c r="A807" s="37"/>
      <c r="B807" s="37"/>
      <c r="C807" s="37"/>
      <c r="D807" s="37"/>
    </row>
    <row r="808" spans="1:4" ht="15.75" thickBot="1">
      <c r="A808" s="37"/>
      <c r="B808" s="37"/>
      <c r="C808" s="37"/>
      <c r="D808" s="37"/>
    </row>
    <row r="809" spans="1:4" ht="15.75" thickBot="1">
      <c r="A809" s="37"/>
      <c r="B809" s="37"/>
      <c r="C809" s="37"/>
      <c r="D809" s="37"/>
    </row>
    <row r="810" spans="1:4" ht="15.75" thickBot="1">
      <c r="A810" s="37"/>
      <c r="B810" s="37"/>
      <c r="C810" s="37"/>
      <c r="D810" s="37"/>
    </row>
    <row r="811" spans="1:4" ht="15.75" thickBot="1">
      <c r="A811" s="37"/>
      <c r="B811" s="37"/>
      <c r="C811" s="37"/>
      <c r="D811" s="37"/>
    </row>
    <row r="812" spans="1:4" ht="15.75" thickBot="1">
      <c r="A812" s="37"/>
      <c r="B812" s="37"/>
      <c r="C812" s="37"/>
      <c r="D812" s="37"/>
    </row>
    <row r="813" spans="1:4" ht="15.75" thickBot="1">
      <c r="A813" s="37"/>
      <c r="B813" s="37"/>
      <c r="C813" s="37"/>
      <c r="D813" s="37"/>
    </row>
    <row r="814" spans="1:4" ht="15.75" thickBot="1">
      <c r="A814" s="37"/>
      <c r="B814" s="37"/>
      <c r="C814" s="37"/>
      <c r="D814" s="37"/>
    </row>
    <row r="815" spans="1:4" ht="15.75" thickBot="1">
      <c r="A815" s="37"/>
      <c r="B815" s="37"/>
      <c r="C815" s="37"/>
      <c r="D815" s="37"/>
    </row>
    <row r="816" spans="1:4" ht="15.75" thickBot="1">
      <c r="A816" s="37"/>
      <c r="B816" s="37"/>
      <c r="C816" s="37"/>
      <c r="D816" s="37"/>
    </row>
    <row r="817" spans="1:4" ht="15.75" thickBot="1">
      <c r="A817" s="37"/>
      <c r="B817" s="37"/>
      <c r="C817" s="37"/>
      <c r="D817" s="37"/>
    </row>
    <row r="818" spans="1:4" ht="15.75" thickBot="1">
      <c r="A818" s="37"/>
      <c r="B818" s="37"/>
      <c r="C818" s="37"/>
      <c r="D818" s="37"/>
    </row>
    <row r="819" spans="1:4" ht="15.75" thickBot="1">
      <c r="A819" s="37"/>
      <c r="B819" s="37"/>
      <c r="C819" s="37"/>
      <c r="D819" s="37"/>
    </row>
    <row r="820" spans="1:4" ht="15.75" thickBot="1">
      <c r="A820" s="37"/>
      <c r="B820" s="37"/>
      <c r="C820" s="37"/>
      <c r="D820" s="37"/>
    </row>
    <row r="821" spans="1:4" ht="15.75" thickBot="1">
      <c r="A821" s="37"/>
      <c r="B821" s="37"/>
      <c r="C821" s="37"/>
      <c r="D821" s="37"/>
    </row>
    <row r="822" spans="1:4" ht="15.75" thickBot="1">
      <c r="A822" s="37"/>
      <c r="B822" s="37"/>
      <c r="C822" s="37"/>
      <c r="D822" s="37"/>
    </row>
    <row r="823" spans="1:4" ht="15.75" thickBot="1">
      <c r="A823" s="37"/>
      <c r="B823" s="37"/>
      <c r="C823" s="37"/>
      <c r="D823" s="37"/>
    </row>
    <row r="824" spans="1:4" ht="15.75" thickBot="1">
      <c r="A824" s="37"/>
      <c r="B824" s="37"/>
      <c r="C824" s="37"/>
      <c r="D824" s="37"/>
    </row>
    <row r="825" spans="1:4" ht="15.75" thickBot="1">
      <c r="A825" s="37"/>
      <c r="B825" s="37"/>
      <c r="C825" s="37"/>
      <c r="D825" s="37"/>
    </row>
    <row r="826" spans="1:4" ht="15.75" thickBot="1">
      <c r="A826" s="37"/>
      <c r="B826" s="37"/>
      <c r="C826" s="37"/>
      <c r="D826" s="37"/>
    </row>
    <row r="827" spans="1:4" ht="15.75" thickBot="1">
      <c r="A827" s="37"/>
      <c r="B827" s="37"/>
      <c r="C827" s="37"/>
      <c r="D827" s="37"/>
    </row>
    <row r="828" spans="1:4" ht="15.75" thickBot="1">
      <c r="A828" s="37"/>
      <c r="B828" s="37"/>
      <c r="C828" s="37"/>
      <c r="D828" s="37"/>
    </row>
    <row r="829" spans="1:4" ht="15.75" thickBot="1">
      <c r="A829" s="37"/>
      <c r="B829" s="37"/>
      <c r="C829" s="37"/>
      <c r="D829" s="37"/>
    </row>
    <row r="830" spans="1:4" ht="15.75" thickBot="1">
      <c r="A830" s="37"/>
      <c r="B830" s="37"/>
      <c r="C830" s="37"/>
      <c r="D830" s="37"/>
    </row>
    <row r="831" spans="1:4" ht="15.75" thickBot="1">
      <c r="A831" s="37"/>
      <c r="B831" s="37"/>
      <c r="C831" s="37"/>
      <c r="D831" s="37"/>
    </row>
    <row r="832" spans="1:4" ht="15.75" thickBot="1">
      <c r="A832" s="37"/>
      <c r="B832" s="37"/>
      <c r="C832" s="37"/>
      <c r="D832" s="37"/>
    </row>
    <row r="833" spans="1:4" ht="15.75" thickBot="1">
      <c r="A833" s="37"/>
      <c r="B833" s="37"/>
      <c r="C833" s="37"/>
      <c r="D833" s="37"/>
    </row>
    <row r="834" spans="1:4" ht="15.75" thickBot="1">
      <c r="A834" s="37"/>
      <c r="B834" s="37"/>
      <c r="C834" s="37"/>
      <c r="D834" s="37"/>
    </row>
    <row r="835" spans="1:4" ht="15.75" thickBot="1">
      <c r="A835" s="37"/>
      <c r="B835" s="37"/>
      <c r="C835" s="37"/>
      <c r="D835" s="37"/>
    </row>
    <row r="836" spans="1:4" ht="15.75" thickBot="1">
      <c r="A836" s="37"/>
      <c r="B836" s="37"/>
      <c r="C836" s="37"/>
      <c r="D836" s="37"/>
    </row>
    <row r="837" spans="1:4" ht="15.75" thickBot="1">
      <c r="A837" s="37"/>
      <c r="B837" s="37"/>
      <c r="C837" s="37"/>
      <c r="D837" s="37"/>
    </row>
    <row r="838" spans="1:4" ht="15.75" thickBot="1">
      <c r="A838" s="37"/>
      <c r="B838" s="37"/>
      <c r="C838" s="37"/>
      <c r="D838" s="37"/>
    </row>
    <row r="839" spans="1:4" ht="15.75" thickBot="1">
      <c r="A839" s="37"/>
      <c r="B839" s="37"/>
      <c r="C839" s="37"/>
      <c r="D839" s="37"/>
    </row>
    <row r="840" spans="1:4" ht="15.75" thickBot="1">
      <c r="A840" s="37"/>
      <c r="B840" s="37"/>
      <c r="C840" s="37"/>
      <c r="D840" s="37"/>
    </row>
    <row r="841" spans="1:4" ht="15.75" thickBot="1">
      <c r="A841" s="37"/>
      <c r="B841" s="37"/>
      <c r="C841" s="37"/>
      <c r="D841" s="37"/>
    </row>
    <row r="842" spans="1:4" ht="15.75" thickBot="1">
      <c r="A842" s="37"/>
      <c r="B842" s="37"/>
      <c r="C842" s="37"/>
      <c r="D842" s="37"/>
    </row>
    <row r="843" spans="1:4" ht="15.75" thickBot="1">
      <c r="A843" s="37"/>
      <c r="B843" s="37"/>
      <c r="C843" s="37"/>
      <c r="D843" s="37"/>
    </row>
    <row r="844" spans="1:4" ht="15.75" thickBot="1">
      <c r="A844" s="37"/>
      <c r="B844" s="37"/>
      <c r="C844" s="37"/>
      <c r="D844" s="37"/>
    </row>
    <row r="845" spans="1:4" ht="15.75" thickBot="1">
      <c r="A845" s="37"/>
      <c r="B845" s="37"/>
      <c r="C845" s="37"/>
      <c r="D845" s="37"/>
    </row>
    <row r="846" spans="1:4" ht="15.75" thickBot="1">
      <c r="A846" s="37"/>
      <c r="B846" s="37"/>
      <c r="C846" s="37"/>
      <c r="D846" s="37"/>
    </row>
    <row r="847" spans="1:4" ht="15.75" thickBot="1">
      <c r="A847" s="37"/>
      <c r="B847" s="37"/>
      <c r="C847" s="37"/>
      <c r="D847" s="37"/>
    </row>
    <row r="848" spans="1:4" ht="15.75" thickBot="1">
      <c r="A848" s="37"/>
      <c r="B848" s="37"/>
      <c r="C848" s="37"/>
      <c r="D848" s="37"/>
    </row>
    <row r="849" spans="1:4" ht="15.75" thickBot="1">
      <c r="A849" s="37"/>
      <c r="B849" s="37"/>
      <c r="C849" s="37"/>
      <c r="D849" s="37"/>
    </row>
    <row r="850" spans="1:4" ht="15.75" thickBot="1">
      <c r="A850" s="37"/>
      <c r="B850" s="37"/>
      <c r="C850" s="37"/>
      <c r="D850" s="37"/>
    </row>
    <row r="851" spans="1:4" ht="15.75" thickBot="1">
      <c r="A851" s="37"/>
      <c r="B851" s="37"/>
      <c r="C851" s="37"/>
      <c r="D851" s="37"/>
    </row>
    <row r="852" spans="1:4" ht="15.75" thickBot="1">
      <c r="A852" s="37"/>
      <c r="B852" s="37"/>
      <c r="C852" s="37"/>
      <c r="D852" s="37"/>
    </row>
    <row r="853" spans="1:4" ht="15.75" thickBot="1">
      <c r="A853" s="37"/>
      <c r="B853" s="37"/>
      <c r="C853" s="37"/>
      <c r="D853" s="37"/>
    </row>
    <row r="854" spans="1:4" ht="15.75" thickBot="1">
      <c r="A854" s="37"/>
      <c r="B854" s="37"/>
      <c r="C854" s="37"/>
      <c r="D854" s="37"/>
    </row>
    <row r="855" spans="1:4" ht="15.75" thickBot="1">
      <c r="A855" s="37"/>
      <c r="B855" s="37"/>
      <c r="C855" s="37"/>
      <c r="D855" s="37"/>
    </row>
    <row r="856" spans="1:4" ht="15.75" thickBot="1">
      <c r="A856" s="37"/>
      <c r="B856" s="37"/>
      <c r="C856" s="37"/>
      <c r="D856" s="37"/>
    </row>
    <row r="857" spans="1:4" ht="15.75" thickBot="1">
      <c r="A857" s="37"/>
      <c r="B857" s="37"/>
      <c r="C857" s="37"/>
      <c r="D857" s="37"/>
    </row>
    <row r="858" spans="1:4" ht="15.75" thickBot="1">
      <c r="A858" s="37"/>
      <c r="B858" s="37"/>
      <c r="C858" s="37"/>
      <c r="D858" s="37"/>
    </row>
    <row r="859" spans="1:4" ht="15.75" thickBot="1">
      <c r="A859" s="37"/>
      <c r="B859" s="37"/>
      <c r="C859" s="37"/>
      <c r="D859" s="37"/>
    </row>
    <row r="860" spans="1:4" ht="15.75" thickBot="1">
      <c r="A860" s="37"/>
      <c r="B860" s="37"/>
      <c r="C860" s="37"/>
      <c r="D860" s="37"/>
    </row>
    <row r="861" spans="1:4" ht="15.75" thickBot="1">
      <c r="A861" s="37"/>
      <c r="B861" s="37"/>
      <c r="C861" s="37"/>
      <c r="D861" s="37"/>
    </row>
    <row r="862" spans="1:4" ht="15.75" thickBot="1">
      <c r="A862" s="37"/>
      <c r="B862" s="37"/>
      <c r="C862" s="37"/>
      <c r="D862" s="37"/>
    </row>
    <row r="863" spans="1:4" ht="15.75" thickBot="1">
      <c r="A863" s="37"/>
      <c r="B863" s="37"/>
      <c r="C863" s="37"/>
      <c r="D863" s="37"/>
    </row>
    <row r="864" spans="1:4" ht="15.75" thickBot="1">
      <c r="A864" s="37"/>
      <c r="B864" s="37"/>
      <c r="C864" s="37"/>
      <c r="D864" s="37"/>
    </row>
    <row r="865" spans="1:4" ht="15.75" thickBot="1">
      <c r="A865" s="37"/>
      <c r="B865" s="37"/>
      <c r="C865" s="37"/>
      <c r="D865" s="37"/>
    </row>
    <row r="866" spans="1:4" ht="15.75" thickBot="1">
      <c r="A866" s="37"/>
      <c r="B866" s="37"/>
      <c r="C866" s="37"/>
      <c r="D866" s="37"/>
    </row>
    <row r="867" spans="1:4" ht="15.75" thickBot="1">
      <c r="A867" s="37"/>
      <c r="B867" s="37"/>
      <c r="C867" s="37"/>
      <c r="D867" s="37"/>
    </row>
    <row r="868" spans="1:4" ht="15.75" thickBot="1">
      <c r="A868" s="37"/>
      <c r="B868" s="37"/>
      <c r="C868" s="37"/>
      <c r="D868" s="37"/>
    </row>
    <row r="869" spans="1:4" ht="15.75" thickBot="1">
      <c r="A869" s="37"/>
      <c r="B869" s="37"/>
      <c r="C869" s="37"/>
      <c r="D869" s="37"/>
    </row>
    <row r="870" spans="1:4" ht="15.75" thickBot="1">
      <c r="A870" s="37"/>
      <c r="B870" s="37"/>
      <c r="C870" s="37"/>
      <c r="D870" s="37"/>
    </row>
    <row r="871" spans="1:4" ht="15.75" thickBot="1">
      <c r="A871" s="37"/>
      <c r="B871" s="37"/>
      <c r="C871" s="37"/>
      <c r="D871" s="37"/>
    </row>
    <row r="872" spans="1:4" ht="15.75" thickBot="1">
      <c r="A872" s="37"/>
      <c r="B872" s="37"/>
      <c r="C872" s="37"/>
      <c r="D872" s="37"/>
    </row>
    <row r="873" spans="1:4" ht="15.75" thickBot="1">
      <c r="A873" s="37"/>
      <c r="B873" s="37"/>
      <c r="C873" s="37"/>
      <c r="D873" s="37"/>
    </row>
    <row r="874" spans="1:4" ht="15.75" thickBot="1">
      <c r="A874" s="37"/>
      <c r="B874" s="37"/>
      <c r="C874" s="37"/>
      <c r="D874" s="37"/>
    </row>
    <row r="875" spans="1:4" ht="15.75" thickBot="1">
      <c r="A875" s="37"/>
      <c r="B875" s="37"/>
      <c r="C875" s="37"/>
      <c r="D875" s="37"/>
    </row>
    <row r="876" spans="1:4" ht="15.75" thickBot="1">
      <c r="A876" s="37"/>
      <c r="B876" s="37"/>
      <c r="C876" s="37"/>
      <c r="D876" s="37"/>
    </row>
    <row r="877" spans="1:4" ht="15.75" thickBot="1">
      <c r="A877" s="37"/>
      <c r="B877" s="37"/>
      <c r="C877" s="37"/>
      <c r="D877" s="37"/>
    </row>
    <row r="878" spans="1:4" ht="15.75" thickBot="1">
      <c r="A878" s="37"/>
      <c r="B878" s="37"/>
      <c r="C878" s="37"/>
      <c r="D878" s="37"/>
    </row>
    <row r="879" spans="1:4" ht="15.75" thickBot="1">
      <c r="A879" s="37"/>
      <c r="B879" s="37"/>
      <c r="C879" s="37"/>
      <c r="D879" s="37"/>
    </row>
    <row r="880" spans="1:4" ht="15.75" thickBot="1">
      <c r="A880" s="37"/>
      <c r="B880" s="37"/>
      <c r="C880" s="37"/>
      <c r="D880" s="37"/>
    </row>
    <row r="881" spans="1:4" ht="15.75" thickBot="1">
      <c r="A881" s="37"/>
      <c r="B881" s="37"/>
      <c r="C881" s="37"/>
      <c r="D881" s="37"/>
    </row>
    <row r="882" spans="1:4" ht="15.75" thickBot="1">
      <c r="A882" s="37"/>
      <c r="B882" s="37"/>
      <c r="C882" s="37"/>
      <c r="D882" s="37"/>
    </row>
    <row r="883" spans="1:4" ht="15.75" thickBot="1">
      <c r="A883" s="37"/>
      <c r="B883" s="37"/>
      <c r="C883" s="37"/>
      <c r="D883" s="37"/>
    </row>
    <row r="884" spans="1:4" ht="15.75" thickBot="1">
      <c r="A884" s="37"/>
      <c r="B884" s="37"/>
      <c r="C884" s="37"/>
      <c r="D884" s="37"/>
    </row>
    <row r="885" spans="1:4" ht="15.75" thickBot="1">
      <c r="A885" s="37"/>
      <c r="B885" s="37"/>
      <c r="C885" s="37"/>
      <c r="D885" s="37"/>
    </row>
    <row r="886" spans="1:4" ht="15.75" thickBot="1">
      <c r="A886" s="37"/>
      <c r="B886" s="37"/>
      <c r="C886" s="37"/>
      <c r="D886" s="37"/>
    </row>
    <row r="887" spans="1:4" ht="15.75" thickBot="1">
      <c r="A887" s="37"/>
      <c r="B887" s="37"/>
      <c r="C887" s="37"/>
      <c r="D887" s="37"/>
    </row>
    <row r="888" spans="1:4" ht="15.75" thickBot="1">
      <c r="A888" s="37"/>
      <c r="B888" s="37"/>
      <c r="C888" s="37"/>
      <c r="D888" s="37"/>
    </row>
    <row r="889" spans="1:4" ht="15.75" thickBot="1">
      <c r="A889" s="37"/>
      <c r="B889" s="37"/>
      <c r="C889" s="37"/>
      <c r="D889" s="37"/>
    </row>
    <row r="890" spans="1:4" ht="15.75" thickBot="1">
      <c r="A890" s="37"/>
      <c r="B890" s="37"/>
      <c r="C890" s="37"/>
      <c r="D890" s="37"/>
    </row>
    <row r="891" spans="1:4" ht="15.75" thickBot="1">
      <c r="A891" s="37"/>
      <c r="B891" s="37"/>
      <c r="C891" s="37"/>
      <c r="D891" s="37"/>
    </row>
    <row r="892" spans="1:4" ht="15.75" thickBot="1">
      <c r="A892" s="37"/>
      <c r="B892" s="37"/>
      <c r="C892" s="37"/>
      <c r="D892" s="37"/>
    </row>
    <row r="893" spans="1:4" ht="15.75" thickBot="1">
      <c r="A893" s="37"/>
      <c r="B893" s="37"/>
      <c r="C893" s="37"/>
      <c r="D893" s="37"/>
    </row>
    <row r="894" spans="1:4" ht="15.75" thickBot="1">
      <c r="A894" s="37"/>
      <c r="B894" s="37"/>
      <c r="C894" s="37"/>
      <c r="D894" s="37"/>
    </row>
    <row r="895" spans="1:4" ht="15.75" thickBot="1">
      <c r="A895" s="37"/>
      <c r="B895" s="37"/>
      <c r="C895" s="37"/>
      <c r="D895" s="37"/>
    </row>
    <row r="896" spans="1:4" ht="15.75" thickBot="1">
      <c r="A896" s="37"/>
      <c r="B896" s="37"/>
      <c r="C896" s="37"/>
      <c r="D896" s="37"/>
    </row>
    <row r="897" spans="1:4" ht="15.75" thickBot="1">
      <c r="A897" s="37"/>
      <c r="B897" s="37"/>
      <c r="C897" s="37"/>
      <c r="D897" s="37"/>
    </row>
    <row r="898" spans="1:4" ht="15.75" thickBot="1">
      <c r="A898" s="37"/>
      <c r="B898" s="37"/>
      <c r="C898" s="37"/>
      <c r="D898" s="37"/>
    </row>
    <row r="899" spans="1:4" ht="15.75" thickBot="1">
      <c r="A899" s="37"/>
      <c r="B899" s="37"/>
      <c r="C899" s="37"/>
      <c r="D899" s="37"/>
    </row>
    <row r="900" spans="1:4" ht="15.75" thickBot="1">
      <c r="A900" s="37"/>
      <c r="B900" s="37"/>
      <c r="C900" s="37"/>
      <c r="D900" s="37"/>
    </row>
    <row r="901" spans="1:4" ht="15.75" thickBot="1">
      <c r="A901" s="37"/>
      <c r="B901" s="37"/>
      <c r="C901" s="37"/>
      <c r="D901" s="37"/>
    </row>
    <row r="902" spans="1:4" ht="15.75" thickBot="1">
      <c r="A902" s="37"/>
      <c r="B902" s="37"/>
      <c r="C902" s="37"/>
      <c r="D902" s="37"/>
    </row>
    <row r="903" spans="1:4" ht="15.75" thickBot="1">
      <c r="A903" s="37"/>
      <c r="B903" s="37"/>
      <c r="C903" s="37"/>
      <c r="D903" s="37"/>
    </row>
    <row r="904" spans="1:4" ht="15.75" thickBot="1">
      <c r="A904" s="37"/>
      <c r="B904" s="37"/>
      <c r="C904" s="37"/>
      <c r="D904" s="37"/>
    </row>
    <row r="905" spans="1:4" ht="15.75" thickBot="1">
      <c r="A905" s="37"/>
      <c r="B905" s="37"/>
      <c r="C905" s="37"/>
      <c r="D905" s="37"/>
    </row>
    <row r="906" spans="1:4" ht="15.75" thickBot="1">
      <c r="A906" s="37"/>
      <c r="B906" s="37"/>
      <c r="C906" s="37"/>
      <c r="D906" s="37"/>
    </row>
    <row r="907" spans="1:4" ht="15.75" thickBot="1">
      <c r="A907" s="37"/>
      <c r="B907" s="37"/>
      <c r="C907" s="37"/>
      <c r="D907" s="37"/>
    </row>
    <row r="908" spans="1:4" ht="15.75" thickBot="1">
      <c r="A908" s="37"/>
      <c r="B908" s="37"/>
      <c r="C908" s="37"/>
      <c r="D908" s="37"/>
    </row>
    <row r="909" spans="1:4" ht="15.75" thickBot="1">
      <c r="A909" s="37"/>
      <c r="B909" s="37"/>
      <c r="C909" s="37"/>
      <c r="D909" s="37"/>
    </row>
    <row r="910" spans="1:4" ht="15.75" thickBot="1">
      <c r="A910" s="37"/>
      <c r="B910" s="37"/>
      <c r="C910" s="37"/>
      <c r="D910" s="37"/>
    </row>
    <row r="911" spans="1:4" ht="15.75" thickBot="1">
      <c r="A911" s="37"/>
      <c r="B911" s="37"/>
      <c r="C911" s="37"/>
      <c r="D911" s="37"/>
    </row>
    <row r="912" spans="1:4" ht="15.75" thickBot="1">
      <c r="A912" s="37"/>
      <c r="B912" s="37"/>
      <c r="C912" s="37"/>
      <c r="D912" s="37"/>
    </row>
    <row r="913" spans="1:4" ht="15.75" thickBot="1">
      <c r="A913" s="37"/>
      <c r="B913" s="37"/>
      <c r="C913" s="37"/>
      <c r="D913" s="37"/>
    </row>
    <row r="914" spans="1:4" ht="15.75" thickBot="1">
      <c r="A914" s="37"/>
      <c r="B914" s="37"/>
      <c r="C914" s="37"/>
      <c r="D914" s="37"/>
    </row>
    <row r="915" spans="1:4" ht="15.75" thickBot="1">
      <c r="A915" s="37"/>
      <c r="B915" s="37"/>
      <c r="C915" s="37"/>
      <c r="D915" s="37"/>
    </row>
    <row r="916" spans="1:4" ht="15.75" thickBot="1">
      <c r="A916" s="37"/>
      <c r="B916" s="37"/>
      <c r="C916" s="37"/>
      <c r="D916" s="37"/>
    </row>
    <row r="917" spans="1:4" ht="15.75" thickBot="1">
      <c r="A917" s="37"/>
      <c r="B917" s="37"/>
      <c r="C917" s="37"/>
      <c r="D917" s="37"/>
    </row>
    <row r="918" spans="1:4" ht="15.75" thickBot="1">
      <c r="A918" s="37"/>
      <c r="B918" s="37"/>
      <c r="C918" s="37"/>
      <c r="D918" s="37"/>
    </row>
    <row r="919" spans="1:4" ht="15.75" thickBot="1">
      <c r="A919" s="37"/>
      <c r="B919" s="37"/>
      <c r="C919" s="37"/>
      <c r="D919" s="37"/>
    </row>
    <row r="920" spans="1:4" ht="15.75" thickBot="1">
      <c r="A920" s="37"/>
      <c r="B920" s="37"/>
      <c r="C920" s="37"/>
      <c r="D920" s="37"/>
    </row>
    <row r="921" spans="1:4" ht="15.75" thickBot="1">
      <c r="A921" s="37"/>
      <c r="B921" s="37"/>
      <c r="C921" s="37"/>
      <c r="D921" s="37"/>
    </row>
    <row r="922" spans="1:4" ht="15.75" thickBot="1">
      <c r="A922" s="37"/>
      <c r="B922" s="37"/>
      <c r="C922" s="37"/>
      <c r="D922" s="37"/>
    </row>
    <row r="923" spans="1:4" ht="15.75" thickBot="1">
      <c r="A923" s="37"/>
      <c r="B923" s="37"/>
      <c r="C923" s="37"/>
      <c r="D923" s="37"/>
    </row>
    <row r="924" spans="1:4" ht="15.75" thickBot="1">
      <c r="A924" s="37"/>
      <c r="B924" s="37"/>
      <c r="C924" s="37"/>
      <c r="D924" s="37"/>
    </row>
    <row r="925" spans="1:4" ht="15.75" thickBot="1">
      <c r="A925" s="37"/>
      <c r="B925" s="37"/>
      <c r="C925" s="37"/>
      <c r="D925" s="37"/>
    </row>
    <row r="926" spans="1:4" ht="15.75" thickBot="1">
      <c r="A926" s="37"/>
      <c r="B926" s="37"/>
      <c r="C926" s="37"/>
      <c r="D926" s="37"/>
    </row>
    <row r="927" spans="1:4" ht="15.75" thickBot="1">
      <c r="A927" s="37"/>
      <c r="B927" s="37"/>
      <c r="C927" s="37"/>
      <c r="D927" s="37"/>
    </row>
    <row r="928" spans="1:4" ht="15.75" thickBot="1">
      <c r="A928" s="37"/>
      <c r="B928" s="37"/>
      <c r="C928" s="37"/>
      <c r="D928" s="37"/>
    </row>
    <row r="929" spans="1:4" ht="15.75" thickBot="1">
      <c r="A929" s="37"/>
      <c r="B929" s="37"/>
      <c r="C929" s="37"/>
      <c r="D929" s="37"/>
    </row>
    <row r="930" spans="1:4" ht="15.75" thickBot="1">
      <c r="A930" s="37"/>
      <c r="B930" s="37"/>
      <c r="C930" s="37"/>
      <c r="D930" s="37"/>
    </row>
    <row r="931" spans="1:4" ht="15.75" thickBot="1">
      <c r="A931" s="37"/>
      <c r="B931" s="37"/>
      <c r="C931" s="37"/>
      <c r="D931" s="37"/>
    </row>
    <row r="932" spans="1:4" ht="15.75" thickBot="1">
      <c r="A932" s="37"/>
      <c r="B932" s="37"/>
      <c r="C932" s="37"/>
      <c r="D932" s="37"/>
    </row>
    <row r="933" spans="1:4" ht="15.75" thickBot="1">
      <c r="A933" s="37"/>
      <c r="B933" s="37"/>
      <c r="C933" s="37"/>
      <c r="D933" s="37"/>
    </row>
    <row r="934" spans="1:4" ht="15.75" thickBot="1">
      <c r="A934" s="37"/>
      <c r="B934" s="37"/>
      <c r="C934" s="37"/>
      <c r="D934" s="37"/>
    </row>
    <row r="935" spans="1:4" ht="15.75" thickBot="1">
      <c r="A935" s="37"/>
      <c r="B935" s="37"/>
      <c r="C935" s="37"/>
      <c r="D935" s="37"/>
    </row>
    <row r="936" spans="1:4" ht="15.75" thickBot="1">
      <c r="A936" s="37"/>
      <c r="B936" s="37"/>
      <c r="C936" s="37"/>
      <c r="D936" s="37"/>
    </row>
    <row r="937" spans="1:4" ht="15.75" thickBot="1">
      <c r="A937" s="37"/>
      <c r="B937" s="37"/>
      <c r="C937" s="37"/>
      <c r="D937" s="37"/>
    </row>
    <row r="938" spans="1:4" ht="15.75" thickBot="1">
      <c r="A938" s="37"/>
      <c r="B938" s="37"/>
      <c r="C938" s="37"/>
      <c r="D938" s="37"/>
    </row>
    <row r="939" spans="1:4" ht="15.75" thickBot="1">
      <c r="A939" s="37"/>
      <c r="B939" s="37"/>
      <c r="C939" s="37"/>
      <c r="D939" s="37"/>
    </row>
    <row r="940" spans="1:4" ht="15.75" thickBot="1">
      <c r="A940" s="37"/>
      <c r="B940" s="37"/>
      <c r="C940" s="37"/>
      <c r="D940" s="37"/>
    </row>
    <row r="941" spans="1:4" ht="15.75" thickBot="1">
      <c r="A941" s="37"/>
      <c r="B941" s="37"/>
      <c r="C941" s="37"/>
      <c r="D941" s="37"/>
    </row>
    <row r="942" spans="1:4" ht="15.75" thickBot="1">
      <c r="A942" s="37"/>
      <c r="B942" s="37"/>
      <c r="C942" s="37"/>
      <c r="D942" s="37"/>
    </row>
    <row r="943" spans="1:4" ht="15.75" thickBot="1">
      <c r="A943" s="37"/>
      <c r="B943" s="37"/>
      <c r="C943" s="37"/>
      <c r="D943" s="37"/>
    </row>
    <row r="944" spans="1:4" ht="15.75" thickBot="1">
      <c r="A944" s="37"/>
      <c r="B944" s="37"/>
      <c r="C944" s="37"/>
      <c r="D944" s="37"/>
    </row>
    <row r="945" spans="1:4" ht="15.75" thickBot="1">
      <c r="A945" s="37"/>
      <c r="B945" s="37"/>
      <c r="C945" s="37"/>
      <c r="D945" s="37"/>
    </row>
    <row r="946" spans="1:4" ht="15.75" thickBot="1">
      <c r="A946" s="37"/>
      <c r="B946" s="37"/>
      <c r="C946" s="37"/>
      <c r="D946" s="37"/>
    </row>
    <row r="947" spans="1:4" ht="15.75" thickBot="1">
      <c r="A947" s="37"/>
      <c r="B947" s="37"/>
      <c r="C947" s="37"/>
      <c r="D947" s="37"/>
    </row>
    <row r="948" spans="1:4" ht="15.75" thickBot="1">
      <c r="A948" s="37"/>
      <c r="B948" s="37"/>
      <c r="C948" s="37"/>
      <c r="D948" s="37"/>
    </row>
    <row r="949" spans="1:4" ht="15.75" thickBot="1">
      <c r="A949" s="37"/>
      <c r="B949" s="37"/>
      <c r="C949" s="37"/>
      <c r="D949" s="37"/>
    </row>
    <row r="950" spans="1:4" ht="15.75" thickBot="1">
      <c r="A950" s="37"/>
      <c r="B950" s="37"/>
      <c r="C950" s="37"/>
      <c r="D950" s="37"/>
    </row>
    <row r="951" spans="1:4" ht="15.75" thickBot="1">
      <c r="A951" s="37"/>
      <c r="B951" s="37"/>
      <c r="C951" s="37"/>
      <c r="D951" s="37"/>
    </row>
    <row r="952" spans="1:4" ht="15.75" thickBot="1">
      <c r="A952" s="37"/>
      <c r="B952" s="37"/>
      <c r="C952" s="37"/>
      <c r="D952" s="37"/>
    </row>
    <row r="953" spans="1:4" ht="15.75" thickBot="1">
      <c r="A953" s="37"/>
      <c r="B953" s="37"/>
      <c r="C953" s="37"/>
      <c r="D953" s="37"/>
    </row>
    <row r="954" spans="1:4" ht="15.75" thickBot="1">
      <c r="A954" s="37"/>
      <c r="B954" s="37"/>
      <c r="C954" s="37"/>
      <c r="D954" s="37"/>
    </row>
    <row r="955" spans="1:4" ht="15.75" thickBot="1">
      <c r="A955" s="37"/>
      <c r="B955" s="37"/>
      <c r="C955" s="37"/>
      <c r="D955" s="37"/>
    </row>
    <row r="956" spans="1:4" ht="15.75" thickBot="1">
      <c r="A956" s="37"/>
      <c r="B956" s="37"/>
      <c r="C956" s="37"/>
      <c r="D956" s="37"/>
    </row>
    <row r="957" spans="1:4" ht="15.75" thickBot="1">
      <c r="A957" s="37"/>
      <c r="B957" s="37"/>
      <c r="C957" s="37"/>
      <c r="D957" s="37"/>
    </row>
    <row r="958" spans="1:4" ht="15.75" thickBot="1">
      <c r="A958" s="37"/>
      <c r="B958" s="37"/>
      <c r="C958" s="37"/>
      <c r="D958" s="37"/>
    </row>
    <row r="959" spans="1:4" ht="15.75" thickBot="1">
      <c r="A959" s="37"/>
      <c r="B959" s="37"/>
      <c r="C959" s="37"/>
      <c r="D959" s="37"/>
    </row>
    <row r="960" spans="1:4" ht="15.75" thickBot="1">
      <c r="A960" s="37"/>
      <c r="B960" s="37"/>
      <c r="C960" s="37"/>
      <c r="D960" s="37"/>
    </row>
    <row r="961" spans="1:4" ht="15.75" thickBot="1">
      <c r="A961" s="37"/>
      <c r="B961" s="37"/>
      <c r="C961" s="37"/>
      <c r="D961" s="37"/>
    </row>
    <row r="962" spans="1:4" ht="15.75" thickBot="1">
      <c r="A962" s="37"/>
      <c r="B962" s="37"/>
      <c r="C962" s="37"/>
      <c r="D962" s="37"/>
    </row>
    <row r="963" spans="1:4" ht="15.75" thickBot="1">
      <c r="A963" s="37"/>
      <c r="B963" s="37"/>
      <c r="C963" s="37"/>
      <c r="D963" s="37"/>
    </row>
    <row r="964" spans="1:4" ht="15.75" thickBot="1">
      <c r="A964" s="37"/>
      <c r="B964" s="37"/>
      <c r="C964" s="37"/>
      <c r="D964" s="37"/>
    </row>
    <row r="965" spans="1:4" ht="15.75" thickBot="1">
      <c r="A965" s="37"/>
      <c r="B965" s="37"/>
      <c r="C965" s="37"/>
      <c r="D965" s="37"/>
    </row>
    <row r="966" spans="1:4" ht="15.75" thickBot="1">
      <c r="A966" s="37"/>
      <c r="B966" s="37"/>
      <c r="C966" s="37"/>
      <c r="D966" s="37"/>
    </row>
    <row r="967" spans="1:4" ht="15.75" thickBot="1">
      <c r="A967" s="37"/>
      <c r="B967" s="37"/>
      <c r="C967" s="37"/>
      <c r="D967" s="37"/>
    </row>
    <row r="968" spans="1:4" ht="15.75" thickBot="1">
      <c r="A968" s="37"/>
      <c r="B968" s="37"/>
      <c r="C968" s="37"/>
      <c r="D968" s="37"/>
    </row>
    <row r="969" spans="1:4" ht="15.75" thickBot="1">
      <c r="A969" s="37"/>
      <c r="B969" s="37"/>
      <c r="C969" s="37"/>
      <c r="D969" s="37"/>
    </row>
    <row r="970" spans="1:4" ht="15.75" thickBot="1">
      <c r="A970" s="37"/>
      <c r="B970" s="37"/>
      <c r="C970" s="37"/>
      <c r="D970" s="37"/>
    </row>
    <row r="971" spans="1:4" ht="15.75" thickBot="1">
      <c r="A971" s="37"/>
      <c r="B971" s="37"/>
      <c r="C971" s="37"/>
      <c r="D971" s="37"/>
    </row>
    <row r="972" spans="1:4" ht="15.75" thickBot="1">
      <c r="A972" s="37"/>
      <c r="B972" s="37"/>
      <c r="C972" s="37"/>
      <c r="D972" s="37"/>
    </row>
    <row r="973" spans="1:4" ht="15.75" thickBot="1">
      <c r="A973" s="37"/>
      <c r="B973" s="37"/>
      <c r="C973" s="37"/>
      <c r="D973" s="37"/>
    </row>
    <row r="974" spans="1:4" ht="15.75" thickBot="1">
      <c r="A974" s="37"/>
      <c r="B974" s="37"/>
      <c r="C974" s="37"/>
      <c r="D974" s="37"/>
    </row>
    <row r="975" spans="1:4" ht="15.75" thickBot="1">
      <c r="A975" s="37"/>
      <c r="B975" s="37"/>
      <c r="C975" s="37"/>
      <c r="D975" s="37"/>
    </row>
    <row r="976" spans="1:4" ht="15.75" thickBot="1">
      <c r="A976" s="37"/>
      <c r="B976" s="37"/>
      <c r="C976" s="37"/>
      <c r="D976" s="37"/>
    </row>
    <row r="977" spans="1:4" ht="15.75" thickBot="1">
      <c r="A977" s="37"/>
      <c r="B977" s="37"/>
      <c r="C977" s="37"/>
      <c r="D977" s="37"/>
    </row>
    <row r="978" spans="1:4" ht="15.75" thickBot="1">
      <c r="A978" s="37"/>
      <c r="B978" s="37"/>
      <c r="C978" s="37"/>
      <c r="D978" s="37"/>
    </row>
    <row r="979" spans="1:4" ht="15.75" thickBot="1">
      <c r="A979" s="37"/>
      <c r="B979" s="37"/>
      <c r="C979" s="37"/>
      <c r="D979" s="37"/>
    </row>
    <row r="980" spans="1:4" ht="15.75" thickBot="1">
      <c r="A980" s="37"/>
      <c r="B980" s="37"/>
      <c r="C980" s="37"/>
      <c r="D980" s="37"/>
    </row>
    <row r="981" spans="1:4" ht="15.75" thickBot="1">
      <c r="A981" s="37"/>
      <c r="B981" s="37"/>
      <c r="C981" s="37"/>
      <c r="D981" s="37"/>
    </row>
    <row r="982" spans="1:4" ht="15.75" thickBot="1">
      <c r="A982" s="37"/>
      <c r="B982" s="37"/>
      <c r="C982" s="37"/>
      <c r="D982" s="37"/>
    </row>
    <row r="983" spans="1:4" ht="15.75" thickBot="1">
      <c r="A983" s="37"/>
      <c r="B983" s="37"/>
      <c r="C983" s="37"/>
      <c r="D983" s="37"/>
    </row>
    <row r="984" spans="1:4" ht="15.75" thickBot="1">
      <c r="A984" s="37"/>
      <c r="B984" s="37"/>
      <c r="C984" s="37"/>
      <c r="D984" s="37"/>
    </row>
    <row r="985" spans="1:4" ht="15.75" thickBot="1">
      <c r="A985" s="37"/>
      <c r="B985" s="37"/>
      <c r="C985" s="37"/>
      <c r="D985" s="37"/>
    </row>
    <row r="986" spans="1:4" ht="15.75" thickBot="1">
      <c r="A986" s="37"/>
      <c r="B986" s="37"/>
      <c r="C986" s="37"/>
      <c r="D986" s="37"/>
    </row>
    <row r="987" spans="1:4" ht="15.75" thickBot="1">
      <c r="A987" s="37"/>
      <c r="B987" s="37"/>
      <c r="C987" s="37"/>
      <c r="D987" s="37"/>
    </row>
    <row r="988" spans="1:4" ht="15.75" thickBot="1">
      <c r="A988" s="37"/>
      <c r="B988" s="37"/>
      <c r="C988" s="37"/>
      <c r="D988" s="37"/>
    </row>
    <row r="989" spans="1:4" ht="15.75" thickBot="1">
      <c r="A989" s="37"/>
      <c r="B989" s="37"/>
      <c r="C989" s="37"/>
      <c r="D989" s="37"/>
    </row>
    <row r="990" spans="1:4" ht="15.75" thickBot="1">
      <c r="A990" s="37"/>
      <c r="B990" s="37"/>
      <c r="C990" s="37"/>
      <c r="D990" s="37"/>
    </row>
    <row r="991" spans="1:4" ht="15.75" thickBot="1">
      <c r="A991" s="37"/>
      <c r="B991" s="37"/>
      <c r="C991" s="37"/>
      <c r="D991" s="37"/>
    </row>
    <row r="992" spans="1:4" ht="15.75" thickBot="1">
      <c r="A992" s="37"/>
      <c r="B992" s="37"/>
      <c r="C992" s="37"/>
      <c r="D992" s="37"/>
    </row>
    <row r="993" spans="1:4" ht="15.75" thickBot="1">
      <c r="A993" s="37"/>
      <c r="B993" s="37"/>
      <c r="C993" s="37"/>
      <c r="D993" s="37"/>
    </row>
    <row r="994" spans="1:4" ht="15.75" thickBot="1">
      <c r="A994" s="37"/>
      <c r="B994" s="37"/>
      <c r="C994" s="37"/>
      <c r="D994" s="37"/>
    </row>
    <row r="995" spans="1:4" ht="15.75" thickBot="1">
      <c r="A995" s="37"/>
      <c r="B995" s="37"/>
      <c r="C995" s="37"/>
      <c r="D995" s="37"/>
    </row>
    <row r="996" spans="1:4" ht="15.75" thickBot="1">
      <c r="A996" s="37"/>
      <c r="B996" s="37"/>
      <c r="C996" s="37"/>
      <c r="D996" s="37"/>
    </row>
    <row r="997" spans="1:4" ht="15.75" thickBot="1">
      <c r="A997" s="37"/>
      <c r="B997" s="37"/>
      <c r="C997" s="37"/>
      <c r="D997" s="37"/>
    </row>
    <row r="998" spans="1:4" ht="15.75" thickBot="1">
      <c r="A998" s="37"/>
      <c r="B998" s="37"/>
      <c r="C998" s="37"/>
      <c r="D998" s="37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3"/>
  <sheetViews>
    <sheetView workbookViewId="0">
      <selection activeCell="A57" sqref="A57:XFD57"/>
    </sheetView>
  </sheetViews>
  <sheetFormatPr defaultRowHeight="15"/>
  <cols>
    <col min="1" max="1" width="15.5703125" customWidth="1"/>
    <col min="2" max="2" width="26.5703125" bestFit="1" customWidth="1"/>
    <col min="5" max="5" width="24.85546875" style="9" customWidth="1"/>
    <col min="6" max="6" width="14.5703125" style="9" customWidth="1"/>
    <col min="7" max="7" width="16" style="9" customWidth="1"/>
  </cols>
  <sheetData>
    <row r="1" spans="1:9" ht="18.75">
      <c r="A1" s="94" t="s">
        <v>524</v>
      </c>
      <c r="B1" s="94"/>
      <c r="C1" s="94"/>
      <c r="D1" s="94"/>
      <c r="E1" s="94"/>
      <c r="F1" s="94"/>
      <c r="G1" s="94"/>
    </row>
    <row r="2" spans="1:9" ht="48.75" customHeight="1">
      <c r="A2" s="38" t="s">
        <v>0</v>
      </c>
      <c r="B2" s="38" t="s">
        <v>1</v>
      </c>
      <c r="C2" s="38" t="s">
        <v>2</v>
      </c>
      <c r="D2" s="38" t="s">
        <v>3</v>
      </c>
      <c r="E2" s="73" t="s">
        <v>531</v>
      </c>
      <c r="F2" s="38" t="s">
        <v>532</v>
      </c>
      <c r="G2" s="38" t="s">
        <v>519</v>
      </c>
      <c r="I2" s="97" t="s">
        <v>513</v>
      </c>
    </row>
    <row r="3" spans="1:9" s="79" customFormat="1">
      <c r="A3" s="75">
        <v>430003</v>
      </c>
      <c r="B3" s="76" t="s">
        <v>4</v>
      </c>
      <c r="C3" s="77" t="s">
        <v>5</v>
      </c>
      <c r="D3" s="77">
        <v>7</v>
      </c>
      <c r="E3" s="78">
        <v>0</v>
      </c>
      <c r="F3" s="78">
        <v>0</v>
      </c>
      <c r="G3" s="83">
        <v>0</v>
      </c>
      <c r="I3" s="98">
        <f>E3+F3+G3</f>
        <v>0</v>
      </c>
    </row>
    <row r="4" spans="1:9" s="79" customFormat="1">
      <c r="A4" s="75">
        <v>430005</v>
      </c>
      <c r="B4" s="76" t="s">
        <v>6</v>
      </c>
      <c r="C4" s="77" t="s">
        <v>5</v>
      </c>
      <c r="D4" s="77">
        <v>6</v>
      </c>
      <c r="E4" s="78">
        <v>12</v>
      </c>
      <c r="F4" s="78">
        <v>10</v>
      </c>
      <c r="G4" s="83">
        <v>0</v>
      </c>
      <c r="I4" s="98">
        <f t="shared" ref="I4:I67" si="0">E4+F4+G4</f>
        <v>22</v>
      </c>
    </row>
    <row r="5" spans="1:9" s="79" customFormat="1">
      <c r="A5" s="75">
        <v>430010</v>
      </c>
      <c r="B5" s="76" t="s">
        <v>7</v>
      </c>
      <c r="C5" s="77" t="s">
        <v>5</v>
      </c>
      <c r="D5" s="77">
        <v>4</v>
      </c>
      <c r="E5" s="78">
        <v>498</v>
      </c>
      <c r="F5" s="78">
        <v>350</v>
      </c>
      <c r="G5" s="83">
        <v>0</v>
      </c>
      <c r="I5" s="98">
        <f t="shared" si="0"/>
        <v>848</v>
      </c>
    </row>
    <row r="6" spans="1:9" s="79" customFormat="1">
      <c r="A6" s="75">
        <v>430020</v>
      </c>
      <c r="B6" s="76" t="s">
        <v>8</v>
      </c>
      <c r="C6" s="77" t="s">
        <v>5</v>
      </c>
      <c r="D6" s="77">
        <v>17</v>
      </c>
      <c r="E6" s="78">
        <v>114</v>
      </c>
      <c r="F6" s="78">
        <v>80</v>
      </c>
      <c r="G6" s="83">
        <v>0</v>
      </c>
      <c r="I6" s="98">
        <f t="shared" si="0"/>
        <v>194</v>
      </c>
    </row>
    <row r="7" spans="1:9" s="79" customFormat="1">
      <c r="A7" s="75">
        <v>430030</v>
      </c>
      <c r="B7" s="76" t="s">
        <v>9</v>
      </c>
      <c r="C7" s="77" t="s">
        <v>5</v>
      </c>
      <c r="D7" s="77">
        <v>14</v>
      </c>
      <c r="E7" s="78">
        <v>0</v>
      </c>
      <c r="F7" s="78">
        <v>0</v>
      </c>
      <c r="G7" s="83">
        <v>0</v>
      </c>
      <c r="I7" s="98">
        <f t="shared" si="0"/>
        <v>0</v>
      </c>
    </row>
    <row r="8" spans="1:9" s="79" customFormat="1">
      <c r="A8" s="75">
        <v>430040</v>
      </c>
      <c r="B8" s="76" t="s">
        <v>10</v>
      </c>
      <c r="C8" s="77" t="s">
        <v>5</v>
      </c>
      <c r="D8" s="77">
        <v>10</v>
      </c>
      <c r="E8" s="78">
        <v>240</v>
      </c>
      <c r="F8" s="78">
        <v>170</v>
      </c>
      <c r="G8" s="83">
        <v>0</v>
      </c>
      <c r="I8" s="98">
        <f t="shared" si="0"/>
        <v>410</v>
      </c>
    </row>
    <row r="9" spans="1:9" s="79" customFormat="1">
      <c r="A9" s="75">
        <v>430045</v>
      </c>
      <c r="B9" s="76" t="s">
        <v>11</v>
      </c>
      <c r="C9" s="77" t="s">
        <v>5</v>
      </c>
      <c r="D9" s="77">
        <v>14</v>
      </c>
      <c r="E9" s="78">
        <v>12</v>
      </c>
      <c r="F9" s="78">
        <v>0</v>
      </c>
      <c r="G9" s="83">
        <v>0</v>
      </c>
      <c r="I9" s="98">
        <f t="shared" si="0"/>
        <v>12</v>
      </c>
    </row>
    <row r="10" spans="1:9" s="79" customFormat="1">
      <c r="A10" s="75">
        <v>430047</v>
      </c>
      <c r="B10" s="76" t="s">
        <v>12</v>
      </c>
      <c r="C10" s="77" t="s">
        <v>5</v>
      </c>
      <c r="D10" s="77">
        <v>6</v>
      </c>
      <c r="E10" s="78">
        <v>12</v>
      </c>
      <c r="F10" s="78">
        <v>0</v>
      </c>
      <c r="G10" s="83">
        <v>2</v>
      </c>
      <c r="I10" s="98">
        <f t="shared" si="0"/>
        <v>14</v>
      </c>
    </row>
    <row r="11" spans="1:9" s="79" customFormat="1">
      <c r="A11" s="75">
        <v>430050</v>
      </c>
      <c r="B11" s="76" t="s">
        <v>13</v>
      </c>
      <c r="C11" s="77" t="s">
        <v>5</v>
      </c>
      <c r="D11" s="77">
        <v>2</v>
      </c>
      <c r="E11" s="78">
        <v>174</v>
      </c>
      <c r="F11" s="78">
        <v>120</v>
      </c>
      <c r="G11" s="83">
        <v>0</v>
      </c>
      <c r="I11" s="98">
        <f t="shared" si="0"/>
        <v>294</v>
      </c>
    </row>
    <row r="12" spans="1:9" s="79" customFormat="1">
      <c r="A12" s="75">
        <v>430055</v>
      </c>
      <c r="B12" s="76" t="s">
        <v>14</v>
      </c>
      <c r="C12" s="77" t="s">
        <v>5</v>
      </c>
      <c r="D12" s="77">
        <v>6</v>
      </c>
      <c r="E12" s="78">
        <v>72</v>
      </c>
      <c r="F12" s="78">
        <v>50</v>
      </c>
      <c r="G12" s="83">
        <v>0</v>
      </c>
      <c r="I12" s="98">
        <f t="shared" si="0"/>
        <v>122</v>
      </c>
    </row>
    <row r="13" spans="1:9" s="79" customFormat="1">
      <c r="A13" s="75">
        <v>430057</v>
      </c>
      <c r="B13" s="76" t="s">
        <v>15</v>
      </c>
      <c r="C13" s="77" t="s">
        <v>5</v>
      </c>
      <c r="D13" s="77">
        <v>5</v>
      </c>
      <c r="E13" s="78">
        <v>66</v>
      </c>
      <c r="F13" s="78">
        <v>40</v>
      </c>
      <c r="G13" s="83">
        <v>0</v>
      </c>
      <c r="I13" s="98">
        <f t="shared" si="0"/>
        <v>106</v>
      </c>
    </row>
    <row r="14" spans="1:9" s="79" customFormat="1">
      <c r="A14" s="75">
        <v>430060</v>
      </c>
      <c r="B14" s="76" t="s">
        <v>16</v>
      </c>
      <c r="C14" s="77" t="s">
        <v>5</v>
      </c>
      <c r="D14" s="77">
        <v>1</v>
      </c>
      <c r="E14" s="78">
        <v>1032</v>
      </c>
      <c r="F14" s="78">
        <v>720</v>
      </c>
      <c r="G14" s="83">
        <v>0</v>
      </c>
      <c r="I14" s="98">
        <f t="shared" si="0"/>
        <v>1752</v>
      </c>
    </row>
    <row r="15" spans="1:9" s="79" customFormat="1">
      <c r="A15" s="75">
        <v>430063</v>
      </c>
      <c r="B15" s="76" t="s">
        <v>17</v>
      </c>
      <c r="C15" s="77" t="s">
        <v>5</v>
      </c>
      <c r="D15" s="77">
        <v>3</v>
      </c>
      <c r="E15" s="78">
        <v>12</v>
      </c>
      <c r="F15" s="78">
        <v>10</v>
      </c>
      <c r="G15" s="83">
        <v>0</v>
      </c>
      <c r="I15" s="98">
        <f t="shared" si="0"/>
        <v>22</v>
      </c>
    </row>
    <row r="16" spans="1:9" s="79" customFormat="1">
      <c r="A16" s="75">
        <v>430064</v>
      </c>
      <c r="B16" s="76" t="s">
        <v>18</v>
      </c>
      <c r="C16" s="77" t="s">
        <v>5</v>
      </c>
      <c r="D16" s="77">
        <v>2</v>
      </c>
      <c r="E16" s="78">
        <v>24</v>
      </c>
      <c r="F16" s="78">
        <v>10</v>
      </c>
      <c r="G16" s="83">
        <v>2</v>
      </c>
      <c r="I16" s="98">
        <f t="shared" si="0"/>
        <v>36</v>
      </c>
    </row>
    <row r="17" spans="1:9" s="79" customFormat="1">
      <c r="A17" s="75">
        <v>430066</v>
      </c>
      <c r="B17" s="76" t="s">
        <v>19</v>
      </c>
      <c r="C17" s="77" t="s">
        <v>5</v>
      </c>
      <c r="D17" s="77">
        <v>6</v>
      </c>
      <c r="E17" s="78">
        <v>6</v>
      </c>
      <c r="F17" s="78">
        <v>0</v>
      </c>
      <c r="G17" s="83">
        <v>0</v>
      </c>
      <c r="I17" s="98">
        <f t="shared" si="0"/>
        <v>6</v>
      </c>
    </row>
    <row r="18" spans="1:9" s="79" customFormat="1">
      <c r="A18" s="75">
        <v>430070</v>
      </c>
      <c r="B18" s="76" t="s">
        <v>20</v>
      </c>
      <c r="C18" s="77" t="s">
        <v>5</v>
      </c>
      <c r="D18" s="77">
        <v>16</v>
      </c>
      <c r="E18" s="78">
        <v>24</v>
      </c>
      <c r="F18" s="78">
        <v>10</v>
      </c>
      <c r="G18" s="83">
        <v>2</v>
      </c>
      <c r="I18" s="98">
        <f t="shared" si="0"/>
        <v>36</v>
      </c>
    </row>
    <row r="19" spans="1:9" s="79" customFormat="1">
      <c r="A19" s="75">
        <v>430080</v>
      </c>
      <c r="B19" s="76" t="s">
        <v>21</v>
      </c>
      <c r="C19" s="77" t="s">
        <v>5</v>
      </c>
      <c r="D19" s="77">
        <v>5</v>
      </c>
      <c r="E19" s="78">
        <v>360</v>
      </c>
      <c r="F19" s="78">
        <v>250</v>
      </c>
      <c r="G19" s="83">
        <v>4</v>
      </c>
      <c r="I19" s="98">
        <f t="shared" si="0"/>
        <v>614</v>
      </c>
    </row>
    <row r="20" spans="1:9" s="79" customFormat="1">
      <c r="A20" s="75">
        <v>430085</v>
      </c>
      <c r="B20" s="76" t="s">
        <v>22</v>
      </c>
      <c r="C20" s="77" t="s">
        <v>5</v>
      </c>
      <c r="D20" s="77">
        <v>1</v>
      </c>
      <c r="E20" s="78">
        <v>60</v>
      </c>
      <c r="F20" s="78">
        <v>30</v>
      </c>
      <c r="G20" s="83">
        <v>5</v>
      </c>
      <c r="I20" s="98">
        <f t="shared" si="0"/>
        <v>95</v>
      </c>
    </row>
    <row r="21" spans="1:9" s="79" customFormat="1">
      <c r="A21" s="75">
        <v>430087</v>
      </c>
      <c r="B21" s="76" t="s">
        <v>23</v>
      </c>
      <c r="C21" s="77" t="s">
        <v>5</v>
      </c>
      <c r="D21" s="77">
        <v>1</v>
      </c>
      <c r="E21" s="78">
        <v>48</v>
      </c>
      <c r="F21" s="78">
        <v>30</v>
      </c>
      <c r="G21" s="83">
        <v>0</v>
      </c>
      <c r="I21" s="98">
        <f t="shared" si="0"/>
        <v>78</v>
      </c>
    </row>
    <row r="22" spans="1:9" s="79" customFormat="1">
      <c r="A22" s="75">
        <v>430090</v>
      </c>
      <c r="B22" s="76" t="s">
        <v>24</v>
      </c>
      <c r="C22" s="77" t="s">
        <v>5</v>
      </c>
      <c r="D22" s="77">
        <v>11</v>
      </c>
      <c r="E22" s="78">
        <v>162</v>
      </c>
      <c r="F22" s="78">
        <v>110</v>
      </c>
      <c r="G22" s="83">
        <v>0</v>
      </c>
      <c r="I22" s="98">
        <f t="shared" si="0"/>
        <v>272</v>
      </c>
    </row>
    <row r="23" spans="1:9" s="79" customFormat="1">
      <c r="A23" s="75">
        <v>430100</v>
      </c>
      <c r="B23" s="76" t="s">
        <v>25</v>
      </c>
      <c r="C23" s="77" t="s">
        <v>5</v>
      </c>
      <c r="D23" s="77">
        <v>16</v>
      </c>
      <c r="E23" s="78">
        <v>438</v>
      </c>
      <c r="F23" s="78">
        <v>300</v>
      </c>
      <c r="G23" s="83">
        <v>0</v>
      </c>
      <c r="I23" s="98">
        <f t="shared" si="0"/>
        <v>738</v>
      </c>
    </row>
    <row r="24" spans="1:9" s="79" customFormat="1">
      <c r="A24" s="75">
        <v>430107</v>
      </c>
      <c r="B24" s="76" t="s">
        <v>26</v>
      </c>
      <c r="C24" s="77" t="s">
        <v>5</v>
      </c>
      <c r="D24" s="77">
        <v>3</v>
      </c>
      <c r="E24" s="78">
        <v>12</v>
      </c>
      <c r="F24" s="78">
        <v>10</v>
      </c>
      <c r="G24" s="83">
        <v>0</v>
      </c>
      <c r="I24" s="98">
        <f t="shared" si="0"/>
        <v>22</v>
      </c>
    </row>
    <row r="25" spans="1:9" s="79" customFormat="1">
      <c r="A25" s="75">
        <v>430105</v>
      </c>
      <c r="B25" s="76" t="s">
        <v>27</v>
      </c>
      <c r="C25" s="77" t="s">
        <v>5</v>
      </c>
      <c r="D25" s="77">
        <v>18</v>
      </c>
      <c r="E25" s="78">
        <v>0</v>
      </c>
      <c r="F25" s="78">
        <v>0</v>
      </c>
      <c r="G25" s="83">
        <v>0</v>
      </c>
      <c r="I25" s="98">
        <f t="shared" si="0"/>
        <v>0</v>
      </c>
    </row>
    <row r="26" spans="1:9" s="79" customFormat="1">
      <c r="A26" s="75">
        <v>430120</v>
      </c>
      <c r="B26" s="76" t="s">
        <v>28</v>
      </c>
      <c r="C26" s="77" t="s">
        <v>5</v>
      </c>
      <c r="D26" s="77">
        <v>8</v>
      </c>
      <c r="E26" s="78">
        <v>54</v>
      </c>
      <c r="F26" s="78">
        <v>40</v>
      </c>
      <c r="G26" s="83">
        <v>0</v>
      </c>
      <c r="I26" s="98">
        <f t="shared" si="0"/>
        <v>94</v>
      </c>
    </row>
    <row r="27" spans="1:9" s="79" customFormat="1">
      <c r="A27" s="75">
        <v>430110</v>
      </c>
      <c r="B27" s="76" t="s">
        <v>29</v>
      </c>
      <c r="C27" s="77" t="s">
        <v>5</v>
      </c>
      <c r="D27" s="77">
        <v>1</v>
      </c>
      <c r="E27" s="78">
        <v>30</v>
      </c>
      <c r="F27" s="78">
        <v>20</v>
      </c>
      <c r="G27" s="83">
        <v>0</v>
      </c>
      <c r="I27" s="98">
        <f t="shared" si="0"/>
        <v>50</v>
      </c>
    </row>
    <row r="28" spans="1:9" s="79" customFormat="1">
      <c r="A28" s="75">
        <v>430130</v>
      </c>
      <c r="B28" s="76" t="s">
        <v>30</v>
      </c>
      <c r="C28" s="77" t="s">
        <v>5</v>
      </c>
      <c r="D28" s="77">
        <v>3</v>
      </c>
      <c r="E28" s="78">
        <v>534</v>
      </c>
      <c r="F28" s="78">
        <v>370</v>
      </c>
      <c r="G28" s="83">
        <v>4</v>
      </c>
      <c r="I28" s="98">
        <f t="shared" si="0"/>
        <v>908</v>
      </c>
    </row>
    <row r="29" spans="1:9" s="79" customFormat="1">
      <c r="A29" s="75">
        <v>430140</v>
      </c>
      <c r="B29" s="76" t="s">
        <v>31</v>
      </c>
      <c r="C29" s="77" t="s">
        <v>5</v>
      </c>
      <c r="D29" s="77">
        <v>6</v>
      </c>
      <c r="E29" s="78">
        <v>36</v>
      </c>
      <c r="F29" s="78">
        <v>30</v>
      </c>
      <c r="G29" s="83">
        <v>0</v>
      </c>
      <c r="I29" s="98">
        <f t="shared" si="0"/>
        <v>66</v>
      </c>
    </row>
    <row r="30" spans="1:9" s="79" customFormat="1">
      <c r="A30" s="75">
        <v>430150</v>
      </c>
      <c r="B30" s="76" t="s">
        <v>32</v>
      </c>
      <c r="C30" s="77" t="s">
        <v>5</v>
      </c>
      <c r="D30" s="77">
        <v>17</v>
      </c>
      <c r="E30" s="78">
        <v>108</v>
      </c>
      <c r="F30" s="78">
        <v>70</v>
      </c>
      <c r="G30" s="83">
        <v>0</v>
      </c>
      <c r="I30" s="98">
        <f t="shared" si="0"/>
        <v>178</v>
      </c>
    </row>
    <row r="31" spans="1:9" s="79" customFormat="1">
      <c r="A31" s="75">
        <v>430155</v>
      </c>
      <c r="B31" s="76" t="s">
        <v>33</v>
      </c>
      <c r="C31" s="77" t="s">
        <v>5</v>
      </c>
      <c r="D31" s="77">
        <v>11</v>
      </c>
      <c r="E31" s="78">
        <v>30</v>
      </c>
      <c r="F31" s="78">
        <v>20</v>
      </c>
      <c r="G31" s="83">
        <v>0</v>
      </c>
      <c r="I31" s="98">
        <f t="shared" si="0"/>
        <v>50</v>
      </c>
    </row>
    <row r="32" spans="1:9" s="79" customFormat="1">
      <c r="A32" s="75">
        <v>430160</v>
      </c>
      <c r="B32" s="76" t="s">
        <v>34</v>
      </c>
      <c r="C32" s="77" t="s">
        <v>5</v>
      </c>
      <c r="D32" s="77">
        <v>7</v>
      </c>
      <c r="E32" s="78">
        <v>0</v>
      </c>
      <c r="F32" s="78">
        <v>0</v>
      </c>
      <c r="G32" s="83">
        <v>0</v>
      </c>
      <c r="I32" s="98">
        <f t="shared" si="0"/>
        <v>0</v>
      </c>
    </row>
    <row r="33" spans="1:9" s="79" customFormat="1">
      <c r="A33" s="75">
        <v>430163</v>
      </c>
      <c r="B33" s="76" t="s">
        <v>35</v>
      </c>
      <c r="C33" s="77" t="s">
        <v>5</v>
      </c>
      <c r="D33" s="77">
        <v>18</v>
      </c>
      <c r="E33" s="78">
        <v>0</v>
      </c>
      <c r="F33" s="78">
        <v>0</v>
      </c>
      <c r="G33" s="83">
        <v>0</v>
      </c>
      <c r="I33" s="98">
        <f t="shared" si="0"/>
        <v>0</v>
      </c>
    </row>
    <row r="34" spans="1:9" s="79" customFormat="1">
      <c r="A34" s="75">
        <v>430165</v>
      </c>
      <c r="B34" s="76" t="s">
        <v>36</v>
      </c>
      <c r="C34" s="77" t="s">
        <v>5</v>
      </c>
      <c r="D34" s="77">
        <v>1</v>
      </c>
      <c r="E34" s="78">
        <v>48</v>
      </c>
      <c r="F34" s="78">
        <v>30</v>
      </c>
      <c r="G34" s="83">
        <v>3</v>
      </c>
      <c r="I34" s="98">
        <f t="shared" si="0"/>
        <v>81</v>
      </c>
    </row>
    <row r="35" spans="1:9" s="79" customFormat="1">
      <c r="A35" s="75">
        <v>430170</v>
      </c>
      <c r="B35" s="76" t="s">
        <v>37</v>
      </c>
      <c r="C35" s="77" t="s">
        <v>5</v>
      </c>
      <c r="D35" s="77">
        <v>11</v>
      </c>
      <c r="E35" s="78">
        <v>0</v>
      </c>
      <c r="F35" s="78">
        <v>0</v>
      </c>
      <c r="G35" s="83">
        <v>0</v>
      </c>
      <c r="I35" s="98">
        <f t="shared" si="0"/>
        <v>0</v>
      </c>
    </row>
    <row r="36" spans="1:9" s="79" customFormat="1">
      <c r="A36" s="75">
        <v>430175</v>
      </c>
      <c r="B36" s="76" t="s">
        <v>38</v>
      </c>
      <c r="C36" s="77" t="s">
        <v>5</v>
      </c>
      <c r="D36" s="77">
        <v>1</v>
      </c>
      <c r="E36" s="78">
        <v>24</v>
      </c>
      <c r="F36" s="78">
        <v>10</v>
      </c>
      <c r="G36" s="83">
        <v>5</v>
      </c>
      <c r="I36" s="98">
        <f t="shared" si="0"/>
        <v>39</v>
      </c>
    </row>
    <row r="37" spans="1:9" s="79" customFormat="1">
      <c r="A37" s="75">
        <v>430185</v>
      </c>
      <c r="B37" s="76" t="s">
        <v>39</v>
      </c>
      <c r="C37" s="77" t="s">
        <v>5</v>
      </c>
      <c r="D37" s="77">
        <v>2</v>
      </c>
      <c r="E37" s="78">
        <v>0</v>
      </c>
      <c r="F37" s="78">
        <v>0</v>
      </c>
      <c r="G37" s="83">
        <v>0</v>
      </c>
      <c r="I37" s="98">
        <f t="shared" si="0"/>
        <v>0</v>
      </c>
    </row>
    <row r="38" spans="1:9" s="79" customFormat="1">
      <c r="A38" s="75">
        <v>430187</v>
      </c>
      <c r="B38" s="76" t="s">
        <v>40</v>
      </c>
      <c r="C38" s="77" t="s">
        <v>5</v>
      </c>
      <c r="D38" s="77">
        <v>10</v>
      </c>
      <c r="E38" s="78">
        <v>0</v>
      </c>
      <c r="F38" s="78">
        <v>0</v>
      </c>
      <c r="G38" s="83">
        <v>0</v>
      </c>
      <c r="I38" s="98">
        <f t="shared" si="0"/>
        <v>0</v>
      </c>
    </row>
    <row r="39" spans="1:9" s="79" customFormat="1">
      <c r="A39" s="75">
        <v>430190</v>
      </c>
      <c r="B39" s="76" t="s">
        <v>41</v>
      </c>
      <c r="C39" s="77" t="s">
        <v>5</v>
      </c>
      <c r="D39" s="77">
        <v>1</v>
      </c>
      <c r="E39" s="78">
        <v>252</v>
      </c>
      <c r="F39" s="78">
        <v>180</v>
      </c>
      <c r="G39" s="83">
        <v>0</v>
      </c>
      <c r="I39" s="98">
        <f t="shared" si="0"/>
        <v>432</v>
      </c>
    </row>
    <row r="40" spans="1:9" s="79" customFormat="1">
      <c r="A40" s="75">
        <v>430192</v>
      </c>
      <c r="B40" s="76" t="s">
        <v>42</v>
      </c>
      <c r="C40" s="77" t="s">
        <v>5</v>
      </c>
      <c r="D40" s="77">
        <v>11</v>
      </c>
      <c r="E40" s="78">
        <v>6</v>
      </c>
      <c r="F40" s="78">
        <v>0</v>
      </c>
      <c r="G40" s="83">
        <v>5</v>
      </c>
      <c r="I40" s="98">
        <f t="shared" si="0"/>
        <v>11</v>
      </c>
    </row>
    <row r="41" spans="1:9" s="79" customFormat="1">
      <c r="A41" s="75">
        <v>430195</v>
      </c>
      <c r="B41" s="76" t="s">
        <v>43</v>
      </c>
      <c r="C41" s="77" t="s">
        <v>5</v>
      </c>
      <c r="D41" s="77">
        <v>15</v>
      </c>
      <c r="E41" s="78">
        <v>0</v>
      </c>
      <c r="F41" s="78">
        <v>0</v>
      </c>
      <c r="G41" s="83">
        <v>0</v>
      </c>
      <c r="I41" s="98">
        <f t="shared" si="0"/>
        <v>0</v>
      </c>
    </row>
    <row r="42" spans="1:9" s="79" customFormat="1">
      <c r="A42" s="75">
        <v>430180</v>
      </c>
      <c r="B42" s="76" t="s">
        <v>44</v>
      </c>
      <c r="C42" s="77" t="s">
        <v>5</v>
      </c>
      <c r="D42" s="77">
        <v>6</v>
      </c>
      <c r="E42" s="78">
        <v>24</v>
      </c>
      <c r="F42" s="78">
        <v>10</v>
      </c>
      <c r="G42" s="83">
        <v>0</v>
      </c>
      <c r="I42" s="98">
        <f t="shared" si="0"/>
        <v>34</v>
      </c>
    </row>
    <row r="43" spans="1:9" s="79" customFormat="1">
      <c r="A43" s="75">
        <v>430200</v>
      </c>
      <c r="B43" s="76" t="s">
        <v>45</v>
      </c>
      <c r="C43" s="77" t="s">
        <v>5</v>
      </c>
      <c r="D43" s="77">
        <v>6</v>
      </c>
      <c r="E43" s="78">
        <v>36</v>
      </c>
      <c r="F43" s="78">
        <v>20</v>
      </c>
      <c r="G43" s="83">
        <v>0</v>
      </c>
      <c r="I43" s="98">
        <f t="shared" si="0"/>
        <v>56</v>
      </c>
    </row>
    <row r="44" spans="1:9" s="79" customFormat="1">
      <c r="A44" s="75">
        <v>430205</v>
      </c>
      <c r="B44" s="76" t="s">
        <v>46</v>
      </c>
      <c r="C44" s="77" t="s">
        <v>5</v>
      </c>
      <c r="D44" s="77">
        <v>11</v>
      </c>
      <c r="E44" s="78">
        <v>0</v>
      </c>
      <c r="F44" s="78">
        <v>0</v>
      </c>
      <c r="G44" s="83">
        <v>0</v>
      </c>
      <c r="I44" s="98">
        <f t="shared" si="0"/>
        <v>0</v>
      </c>
    </row>
    <row r="45" spans="1:9" s="79" customFormat="1">
      <c r="A45" s="75">
        <v>430210</v>
      </c>
      <c r="B45" s="76" t="s">
        <v>47</v>
      </c>
      <c r="C45" s="77" t="s">
        <v>5</v>
      </c>
      <c r="D45" s="77">
        <v>5</v>
      </c>
      <c r="E45" s="78">
        <v>294</v>
      </c>
      <c r="F45" s="78">
        <v>200</v>
      </c>
      <c r="G45" s="83">
        <v>4</v>
      </c>
      <c r="I45" s="98">
        <f t="shared" si="0"/>
        <v>498</v>
      </c>
    </row>
    <row r="46" spans="1:9" s="79" customFormat="1">
      <c r="A46" s="75">
        <v>430215</v>
      </c>
      <c r="B46" s="76" t="s">
        <v>48</v>
      </c>
      <c r="C46" s="77" t="s">
        <v>5</v>
      </c>
      <c r="D46" s="77">
        <v>15</v>
      </c>
      <c r="E46" s="78">
        <v>48</v>
      </c>
      <c r="F46" s="78">
        <v>30</v>
      </c>
      <c r="G46" s="83">
        <v>0</v>
      </c>
      <c r="I46" s="98">
        <f t="shared" si="0"/>
        <v>78</v>
      </c>
    </row>
    <row r="47" spans="1:9" s="79" customFormat="1">
      <c r="A47" s="75">
        <v>430220</v>
      </c>
      <c r="B47" s="76" t="s">
        <v>49</v>
      </c>
      <c r="C47" s="77" t="s">
        <v>5</v>
      </c>
      <c r="D47" s="77">
        <v>14</v>
      </c>
      <c r="E47" s="78">
        <v>30</v>
      </c>
      <c r="F47" s="78">
        <v>20</v>
      </c>
      <c r="G47" s="83">
        <v>0</v>
      </c>
      <c r="I47" s="98">
        <f t="shared" si="0"/>
        <v>50</v>
      </c>
    </row>
    <row r="48" spans="1:9" s="79" customFormat="1">
      <c r="A48" s="75">
        <v>430222</v>
      </c>
      <c r="B48" s="76" t="s">
        <v>50</v>
      </c>
      <c r="C48" s="77" t="s">
        <v>5</v>
      </c>
      <c r="D48" s="77">
        <v>9</v>
      </c>
      <c r="E48" s="78">
        <v>12</v>
      </c>
      <c r="F48" s="78">
        <v>0</v>
      </c>
      <c r="G48" s="83">
        <v>0</v>
      </c>
      <c r="I48" s="98">
        <f t="shared" si="0"/>
        <v>12</v>
      </c>
    </row>
    <row r="49" spans="1:9" s="79" customFormat="1">
      <c r="A49" s="75">
        <v>430223</v>
      </c>
      <c r="B49" s="76" t="s">
        <v>51</v>
      </c>
      <c r="C49" s="77" t="s">
        <v>5</v>
      </c>
      <c r="D49" s="77">
        <v>9</v>
      </c>
      <c r="E49" s="78">
        <v>12</v>
      </c>
      <c r="F49" s="78">
        <v>0</v>
      </c>
      <c r="G49" s="83">
        <v>0</v>
      </c>
      <c r="I49" s="98">
        <f t="shared" si="0"/>
        <v>12</v>
      </c>
    </row>
    <row r="50" spans="1:9" s="79" customFormat="1">
      <c r="A50" s="75">
        <v>430225</v>
      </c>
      <c r="B50" s="76" t="s">
        <v>52</v>
      </c>
      <c r="C50" s="77" t="s">
        <v>5</v>
      </c>
      <c r="D50" s="77">
        <v>5</v>
      </c>
      <c r="E50" s="78">
        <v>12</v>
      </c>
      <c r="F50" s="78">
        <v>10</v>
      </c>
      <c r="G50" s="83">
        <v>0</v>
      </c>
      <c r="I50" s="98">
        <f t="shared" si="0"/>
        <v>22</v>
      </c>
    </row>
    <row r="51" spans="1:9" s="79" customFormat="1">
      <c r="A51" s="75">
        <v>430230</v>
      </c>
      <c r="B51" s="76" t="s">
        <v>53</v>
      </c>
      <c r="C51" s="77" t="s">
        <v>5</v>
      </c>
      <c r="D51" s="77">
        <v>5</v>
      </c>
      <c r="E51" s="78">
        <v>30</v>
      </c>
      <c r="F51" s="78">
        <v>20</v>
      </c>
      <c r="G51" s="83">
        <v>0</v>
      </c>
      <c r="I51" s="98">
        <f t="shared" si="0"/>
        <v>50</v>
      </c>
    </row>
    <row r="52" spans="1:9" s="79" customFormat="1">
      <c r="A52" s="75">
        <v>430235</v>
      </c>
      <c r="B52" s="76" t="s">
        <v>54</v>
      </c>
      <c r="C52" s="77" t="s">
        <v>5</v>
      </c>
      <c r="D52" s="77">
        <v>5</v>
      </c>
      <c r="E52" s="78">
        <v>66</v>
      </c>
      <c r="F52" s="78">
        <v>40</v>
      </c>
      <c r="G52" s="83">
        <v>5</v>
      </c>
      <c r="I52" s="98">
        <f t="shared" si="0"/>
        <v>111</v>
      </c>
    </row>
    <row r="53" spans="1:9" s="79" customFormat="1">
      <c r="A53" s="75">
        <v>430237</v>
      </c>
      <c r="B53" s="76" t="s">
        <v>55</v>
      </c>
      <c r="C53" s="77" t="s">
        <v>5</v>
      </c>
      <c r="D53" s="77">
        <v>2</v>
      </c>
      <c r="E53" s="78">
        <v>6</v>
      </c>
      <c r="F53" s="78">
        <v>0</v>
      </c>
      <c r="G53" s="83">
        <v>5</v>
      </c>
      <c r="I53" s="98">
        <f t="shared" si="0"/>
        <v>11</v>
      </c>
    </row>
    <row r="54" spans="1:9" s="79" customFormat="1">
      <c r="A54" s="75">
        <v>430240</v>
      </c>
      <c r="B54" s="76" t="s">
        <v>56</v>
      </c>
      <c r="C54" s="77" t="s">
        <v>5</v>
      </c>
      <c r="D54" s="77">
        <v>16</v>
      </c>
      <c r="E54" s="78">
        <v>48</v>
      </c>
      <c r="F54" s="78">
        <v>30</v>
      </c>
      <c r="G54" s="83">
        <v>0</v>
      </c>
      <c r="I54" s="98">
        <f t="shared" si="0"/>
        <v>78</v>
      </c>
    </row>
    <row r="55" spans="1:9" s="79" customFormat="1">
      <c r="A55" s="75">
        <v>430245</v>
      </c>
      <c r="B55" s="76" t="s">
        <v>57</v>
      </c>
      <c r="C55" s="77" t="s">
        <v>5</v>
      </c>
      <c r="D55" s="77">
        <v>16</v>
      </c>
      <c r="E55" s="78">
        <v>0</v>
      </c>
      <c r="F55" s="78">
        <v>0</v>
      </c>
      <c r="G55" s="83">
        <v>0</v>
      </c>
      <c r="I55" s="98">
        <f t="shared" si="0"/>
        <v>0</v>
      </c>
    </row>
    <row r="56" spans="1:9" s="79" customFormat="1">
      <c r="A56" s="75">
        <v>430250</v>
      </c>
      <c r="B56" s="76" t="s">
        <v>58</v>
      </c>
      <c r="C56" s="77" t="s">
        <v>5</v>
      </c>
      <c r="D56" s="77">
        <v>12</v>
      </c>
      <c r="E56" s="78">
        <v>24</v>
      </c>
      <c r="F56" s="78">
        <v>10</v>
      </c>
      <c r="G56" s="83">
        <v>3</v>
      </c>
      <c r="I56" s="98">
        <f t="shared" si="0"/>
        <v>37</v>
      </c>
    </row>
    <row r="57" spans="1:9" s="79" customFormat="1">
      <c r="A57" s="75">
        <v>430258</v>
      </c>
      <c r="B57" s="76" t="s">
        <v>59</v>
      </c>
      <c r="C57" s="77" t="s">
        <v>5</v>
      </c>
      <c r="D57" s="77">
        <v>17</v>
      </c>
      <c r="E57" s="78">
        <v>78</v>
      </c>
      <c r="F57" s="78">
        <v>50</v>
      </c>
      <c r="G57" s="83">
        <v>0</v>
      </c>
      <c r="I57" s="98">
        <f t="shared" si="0"/>
        <v>128</v>
      </c>
    </row>
    <row r="58" spans="1:9" s="79" customFormat="1">
      <c r="A58" s="75">
        <v>430260</v>
      </c>
      <c r="B58" s="76" t="s">
        <v>60</v>
      </c>
      <c r="C58" s="77" t="s">
        <v>5</v>
      </c>
      <c r="D58" s="77">
        <v>15</v>
      </c>
      <c r="E58" s="78">
        <v>0</v>
      </c>
      <c r="F58" s="78">
        <v>0</v>
      </c>
      <c r="G58" s="83">
        <v>0</v>
      </c>
      <c r="I58" s="98">
        <f t="shared" si="0"/>
        <v>0</v>
      </c>
    </row>
    <row r="59" spans="1:9" s="79" customFormat="1">
      <c r="A59" s="75">
        <v>430265</v>
      </c>
      <c r="B59" s="76" t="s">
        <v>61</v>
      </c>
      <c r="C59" s="77" t="s">
        <v>5</v>
      </c>
      <c r="D59" s="77">
        <v>1</v>
      </c>
      <c r="E59" s="78">
        <v>18</v>
      </c>
      <c r="F59" s="78">
        <v>10</v>
      </c>
      <c r="G59" s="83">
        <v>0</v>
      </c>
      <c r="I59" s="98">
        <f t="shared" si="0"/>
        <v>28</v>
      </c>
    </row>
    <row r="60" spans="1:9" s="79" customFormat="1">
      <c r="A60" s="75">
        <v>430270</v>
      </c>
      <c r="B60" s="76" t="s">
        <v>62</v>
      </c>
      <c r="C60" s="77" t="s">
        <v>5</v>
      </c>
      <c r="D60" s="77">
        <v>1</v>
      </c>
      <c r="E60" s="78">
        <v>84</v>
      </c>
      <c r="F60" s="78">
        <v>60</v>
      </c>
      <c r="G60" s="83">
        <v>0</v>
      </c>
      <c r="I60" s="98">
        <f t="shared" si="0"/>
        <v>144</v>
      </c>
    </row>
    <row r="61" spans="1:9" s="79" customFormat="1">
      <c r="A61" s="75">
        <v>430280</v>
      </c>
      <c r="B61" s="76" t="s">
        <v>63</v>
      </c>
      <c r="C61" s="77" t="s">
        <v>5</v>
      </c>
      <c r="D61" s="77">
        <v>8</v>
      </c>
      <c r="E61" s="78">
        <v>0</v>
      </c>
      <c r="F61" s="78">
        <v>0</v>
      </c>
      <c r="G61" s="83">
        <v>0</v>
      </c>
      <c r="I61" s="98">
        <f t="shared" si="0"/>
        <v>0</v>
      </c>
    </row>
    <row r="62" spans="1:9" s="79" customFormat="1">
      <c r="A62" s="75">
        <v>430290</v>
      </c>
      <c r="B62" s="76" t="s">
        <v>64</v>
      </c>
      <c r="C62" s="77" t="s">
        <v>5</v>
      </c>
      <c r="D62" s="77">
        <v>4</v>
      </c>
      <c r="E62" s="78">
        <v>102</v>
      </c>
      <c r="F62" s="78">
        <v>60</v>
      </c>
      <c r="G62" s="83">
        <v>6</v>
      </c>
      <c r="I62" s="98">
        <f t="shared" si="0"/>
        <v>168</v>
      </c>
    </row>
    <row r="63" spans="1:9" s="79" customFormat="1">
      <c r="A63" s="75">
        <v>430300</v>
      </c>
      <c r="B63" s="76" t="s">
        <v>65</v>
      </c>
      <c r="C63" s="77" t="s">
        <v>5</v>
      </c>
      <c r="D63" s="77">
        <v>8</v>
      </c>
      <c r="E63" s="78">
        <v>216</v>
      </c>
      <c r="F63" s="78">
        <v>150</v>
      </c>
      <c r="G63" s="83">
        <v>0</v>
      </c>
      <c r="I63" s="98">
        <f t="shared" si="0"/>
        <v>366</v>
      </c>
    </row>
    <row r="64" spans="1:9" s="79" customFormat="1">
      <c r="A64" s="75">
        <v>430310</v>
      </c>
      <c r="B64" s="76" t="s">
        <v>66</v>
      </c>
      <c r="C64" s="77" t="s">
        <v>5</v>
      </c>
      <c r="D64" s="77">
        <v>1</v>
      </c>
      <c r="E64" s="78">
        <v>612</v>
      </c>
      <c r="F64" s="78">
        <v>420</v>
      </c>
      <c r="G64" s="83">
        <v>6</v>
      </c>
      <c r="I64" s="98">
        <f t="shared" si="0"/>
        <v>1038</v>
      </c>
    </row>
    <row r="65" spans="1:9" s="79" customFormat="1">
      <c r="A65" s="75">
        <v>430320</v>
      </c>
      <c r="B65" s="76" t="s">
        <v>67</v>
      </c>
      <c r="C65" s="77" t="s">
        <v>5</v>
      </c>
      <c r="D65" s="77">
        <v>6</v>
      </c>
      <c r="E65" s="78">
        <v>0</v>
      </c>
      <c r="F65" s="78">
        <v>0</v>
      </c>
      <c r="G65" s="83">
        <v>0</v>
      </c>
      <c r="I65" s="98">
        <f t="shared" si="0"/>
        <v>0</v>
      </c>
    </row>
    <row r="66" spans="1:9" s="79" customFormat="1">
      <c r="A66" s="75">
        <v>430330</v>
      </c>
      <c r="B66" s="76" t="s">
        <v>68</v>
      </c>
      <c r="C66" s="77" t="s">
        <v>5</v>
      </c>
      <c r="D66" s="77">
        <v>12</v>
      </c>
      <c r="E66" s="78">
        <v>18</v>
      </c>
      <c r="F66" s="78">
        <v>10</v>
      </c>
      <c r="G66" s="83">
        <v>0</v>
      </c>
      <c r="I66" s="98">
        <f t="shared" si="0"/>
        <v>28</v>
      </c>
    </row>
    <row r="67" spans="1:9" s="79" customFormat="1">
      <c r="A67" s="75">
        <v>430340</v>
      </c>
      <c r="B67" s="76" t="s">
        <v>69</v>
      </c>
      <c r="C67" s="77" t="s">
        <v>5</v>
      </c>
      <c r="D67" s="77">
        <v>2</v>
      </c>
      <c r="E67" s="78">
        <v>18</v>
      </c>
      <c r="F67" s="78">
        <v>10</v>
      </c>
      <c r="G67" s="83">
        <v>3</v>
      </c>
      <c r="I67" s="98">
        <f t="shared" si="0"/>
        <v>31</v>
      </c>
    </row>
    <row r="68" spans="1:9" s="79" customFormat="1">
      <c r="A68" s="75">
        <v>430350</v>
      </c>
      <c r="B68" s="76" t="s">
        <v>70</v>
      </c>
      <c r="C68" s="77" t="s">
        <v>5</v>
      </c>
      <c r="D68" s="77">
        <v>1</v>
      </c>
      <c r="E68" s="78">
        <v>270</v>
      </c>
      <c r="F68" s="78">
        <v>190</v>
      </c>
      <c r="G68" s="83">
        <v>0</v>
      </c>
      <c r="I68" s="98">
        <f t="shared" ref="I68:I131" si="1">E68+F68+G68</f>
        <v>460</v>
      </c>
    </row>
    <row r="69" spans="1:9" s="79" customFormat="1">
      <c r="A69" s="75">
        <v>430355</v>
      </c>
      <c r="B69" s="76" t="s">
        <v>71</v>
      </c>
      <c r="C69" s="77" t="s">
        <v>5</v>
      </c>
      <c r="D69" s="77">
        <v>6</v>
      </c>
      <c r="E69" s="78">
        <v>60</v>
      </c>
      <c r="F69" s="78">
        <v>40</v>
      </c>
      <c r="G69" s="83">
        <v>0</v>
      </c>
      <c r="I69" s="98">
        <f t="shared" si="1"/>
        <v>100</v>
      </c>
    </row>
    <row r="70" spans="1:9" s="79" customFormat="1">
      <c r="A70" s="75">
        <v>430360</v>
      </c>
      <c r="B70" s="76" t="s">
        <v>72</v>
      </c>
      <c r="C70" s="77" t="s">
        <v>5</v>
      </c>
      <c r="D70" s="77">
        <v>1</v>
      </c>
      <c r="E70" s="78">
        <v>18</v>
      </c>
      <c r="F70" s="78">
        <v>10</v>
      </c>
      <c r="G70" s="83">
        <v>0</v>
      </c>
      <c r="I70" s="98">
        <f t="shared" si="1"/>
        <v>28</v>
      </c>
    </row>
    <row r="71" spans="1:9" s="79" customFormat="1">
      <c r="A71" s="75">
        <v>430367</v>
      </c>
      <c r="B71" s="76" t="s">
        <v>73</v>
      </c>
      <c r="C71" s="77" t="s">
        <v>5</v>
      </c>
      <c r="D71" s="77">
        <v>5</v>
      </c>
      <c r="E71" s="78">
        <v>0</v>
      </c>
      <c r="F71" s="78">
        <v>0</v>
      </c>
      <c r="G71" s="83">
        <v>0</v>
      </c>
      <c r="I71" s="98">
        <f t="shared" si="1"/>
        <v>0</v>
      </c>
    </row>
    <row r="72" spans="1:9" s="79" customFormat="1">
      <c r="A72" s="75">
        <v>430370</v>
      </c>
      <c r="B72" s="76" t="s">
        <v>74</v>
      </c>
      <c r="C72" s="77" t="s">
        <v>5</v>
      </c>
      <c r="D72" s="77">
        <v>14</v>
      </c>
      <c r="E72" s="78">
        <v>0</v>
      </c>
      <c r="F72" s="78">
        <v>0</v>
      </c>
      <c r="G72" s="83">
        <v>0</v>
      </c>
      <c r="I72" s="98">
        <f t="shared" si="1"/>
        <v>0</v>
      </c>
    </row>
    <row r="73" spans="1:9" s="79" customFormat="1">
      <c r="A73" s="75">
        <v>430380</v>
      </c>
      <c r="B73" s="76" t="s">
        <v>75</v>
      </c>
      <c r="C73" s="77" t="s">
        <v>5</v>
      </c>
      <c r="D73" s="77">
        <v>11</v>
      </c>
      <c r="E73" s="78">
        <v>24</v>
      </c>
      <c r="F73" s="78">
        <v>10</v>
      </c>
      <c r="G73" s="83">
        <v>0</v>
      </c>
      <c r="I73" s="98">
        <f t="shared" si="1"/>
        <v>34</v>
      </c>
    </row>
    <row r="74" spans="1:9" s="79" customFormat="1">
      <c r="A74" s="75">
        <v>430390</v>
      </c>
      <c r="B74" s="76" t="s">
        <v>76</v>
      </c>
      <c r="C74" s="77" t="s">
        <v>5</v>
      </c>
      <c r="D74" s="77">
        <v>1</v>
      </c>
      <c r="E74" s="78">
        <v>282</v>
      </c>
      <c r="F74" s="78">
        <v>190</v>
      </c>
      <c r="G74" s="83">
        <v>0</v>
      </c>
      <c r="I74" s="98">
        <f t="shared" si="1"/>
        <v>472</v>
      </c>
    </row>
    <row r="75" spans="1:9" s="79" customFormat="1">
      <c r="A75" s="75">
        <v>430400</v>
      </c>
      <c r="B75" s="76" t="s">
        <v>77</v>
      </c>
      <c r="C75" s="77" t="s">
        <v>5</v>
      </c>
      <c r="D75" s="77">
        <v>17</v>
      </c>
      <c r="E75" s="78">
        <v>84</v>
      </c>
      <c r="F75" s="78">
        <v>50</v>
      </c>
      <c r="G75" s="83">
        <v>4</v>
      </c>
      <c r="I75" s="98">
        <f t="shared" si="1"/>
        <v>138</v>
      </c>
    </row>
    <row r="76" spans="1:9" s="79" customFormat="1">
      <c r="A76" s="75">
        <v>430410</v>
      </c>
      <c r="B76" s="76" t="s">
        <v>78</v>
      </c>
      <c r="C76" s="77" t="s">
        <v>5</v>
      </c>
      <c r="D76" s="77">
        <v>6</v>
      </c>
      <c r="E76" s="78">
        <v>78</v>
      </c>
      <c r="F76" s="78">
        <v>50</v>
      </c>
      <c r="G76" s="83">
        <v>0</v>
      </c>
      <c r="I76" s="98">
        <f t="shared" si="1"/>
        <v>128</v>
      </c>
    </row>
    <row r="77" spans="1:9" s="81" customFormat="1">
      <c r="A77" s="75">
        <v>430420</v>
      </c>
      <c r="B77" s="76" t="s">
        <v>79</v>
      </c>
      <c r="C77" s="77" t="s">
        <v>5</v>
      </c>
      <c r="D77" s="77">
        <v>13</v>
      </c>
      <c r="E77" s="80">
        <v>138</v>
      </c>
      <c r="F77" s="80">
        <v>90</v>
      </c>
      <c r="G77" s="83">
        <v>3</v>
      </c>
      <c r="I77" s="98">
        <f t="shared" si="1"/>
        <v>231</v>
      </c>
    </row>
    <row r="78" spans="1:9" s="79" customFormat="1">
      <c r="A78" s="75">
        <v>430430</v>
      </c>
      <c r="B78" s="76" t="s">
        <v>80</v>
      </c>
      <c r="C78" s="77" t="s">
        <v>5</v>
      </c>
      <c r="D78" s="77">
        <v>14</v>
      </c>
      <c r="E78" s="78">
        <v>0</v>
      </c>
      <c r="F78" s="78">
        <v>0</v>
      </c>
      <c r="G78" s="83">
        <v>0</v>
      </c>
      <c r="I78" s="98">
        <f t="shared" si="1"/>
        <v>0</v>
      </c>
    </row>
    <row r="79" spans="1:9" s="79" customFormat="1">
      <c r="A79" s="75">
        <v>430435</v>
      </c>
      <c r="B79" s="76" t="s">
        <v>81</v>
      </c>
      <c r="C79" s="77" t="s">
        <v>5</v>
      </c>
      <c r="D79" s="77">
        <v>7</v>
      </c>
      <c r="E79" s="78">
        <v>42</v>
      </c>
      <c r="F79" s="78">
        <v>30</v>
      </c>
      <c r="G79" s="83">
        <v>0</v>
      </c>
      <c r="I79" s="98">
        <f t="shared" si="1"/>
        <v>72</v>
      </c>
    </row>
    <row r="80" spans="1:9" s="79" customFormat="1">
      <c r="A80" s="75">
        <v>430440</v>
      </c>
      <c r="B80" s="76" t="s">
        <v>82</v>
      </c>
      <c r="C80" s="77" t="s">
        <v>5</v>
      </c>
      <c r="D80" s="77">
        <v>5</v>
      </c>
      <c r="E80" s="78">
        <v>816</v>
      </c>
      <c r="F80" s="78">
        <v>570</v>
      </c>
      <c r="G80" s="83">
        <v>0</v>
      </c>
      <c r="I80" s="98">
        <f t="shared" si="1"/>
        <v>1386</v>
      </c>
    </row>
    <row r="81" spans="1:9" s="79" customFormat="1">
      <c r="A81" s="75">
        <v>430450</v>
      </c>
      <c r="B81" s="76" t="s">
        <v>83</v>
      </c>
      <c r="C81" s="77" t="s">
        <v>5</v>
      </c>
      <c r="D81" s="77">
        <v>3</v>
      </c>
      <c r="E81" s="78">
        <v>216</v>
      </c>
      <c r="F81" s="78">
        <v>150</v>
      </c>
      <c r="G81" s="83">
        <v>0</v>
      </c>
      <c r="I81" s="98">
        <f t="shared" si="1"/>
        <v>366</v>
      </c>
    </row>
    <row r="82" spans="1:9" s="79" customFormat="1">
      <c r="A82" s="75">
        <v>430460</v>
      </c>
      <c r="B82" s="76" t="s">
        <v>84</v>
      </c>
      <c r="C82" s="77" t="s">
        <v>5</v>
      </c>
      <c r="D82" s="77">
        <v>1</v>
      </c>
      <c r="E82" s="78">
        <v>1182</v>
      </c>
      <c r="F82" s="78">
        <v>830</v>
      </c>
      <c r="G82" s="83">
        <v>0</v>
      </c>
      <c r="I82" s="98">
        <f t="shared" si="1"/>
        <v>2012</v>
      </c>
    </row>
    <row r="83" spans="1:9" s="79" customFormat="1">
      <c r="A83" s="75">
        <v>430461</v>
      </c>
      <c r="B83" s="76" t="s">
        <v>85</v>
      </c>
      <c r="C83" s="77" t="s">
        <v>5</v>
      </c>
      <c r="D83" s="77">
        <v>16</v>
      </c>
      <c r="E83" s="78">
        <v>18</v>
      </c>
      <c r="F83" s="78">
        <v>0</v>
      </c>
      <c r="G83" s="83">
        <v>5</v>
      </c>
      <c r="I83" s="98">
        <f t="shared" si="1"/>
        <v>23</v>
      </c>
    </row>
    <row r="84" spans="1:9" s="79" customFormat="1">
      <c r="A84" s="75">
        <v>430462</v>
      </c>
      <c r="B84" s="76" t="s">
        <v>86</v>
      </c>
      <c r="C84" s="77" t="s">
        <v>5</v>
      </c>
      <c r="D84" s="77">
        <v>6</v>
      </c>
      <c r="E84" s="78">
        <v>0</v>
      </c>
      <c r="F84" s="78">
        <v>0</v>
      </c>
      <c r="G84" s="83">
        <v>0</v>
      </c>
      <c r="I84" s="98">
        <f t="shared" si="1"/>
        <v>0</v>
      </c>
    </row>
    <row r="85" spans="1:9" s="79" customFormat="1">
      <c r="A85" s="75">
        <v>430463</v>
      </c>
      <c r="B85" s="76" t="s">
        <v>87</v>
      </c>
      <c r="C85" s="77" t="s">
        <v>5</v>
      </c>
      <c r="D85" s="77">
        <v>18</v>
      </c>
      <c r="E85" s="78">
        <v>0</v>
      </c>
      <c r="F85" s="78">
        <v>0</v>
      </c>
      <c r="G85" s="83">
        <v>0</v>
      </c>
      <c r="I85" s="98">
        <f t="shared" si="1"/>
        <v>0</v>
      </c>
    </row>
    <row r="86" spans="1:9" s="79" customFormat="1">
      <c r="A86" s="75">
        <v>430465</v>
      </c>
      <c r="B86" s="76" t="s">
        <v>88</v>
      </c>
      <c r="C86" s="77" t="s">
        <v>5</v>
      </c>
      <c r="D86" s="77">
        <v>4</v>
      </c>
      <c r="E86" s="78">
        <v>0</v>
      </c>
      <c r="F86" s="78">
        <v>0</v>
      </c>
      <c r="G86" s="83">
        <v>0</v>
      </c>
      <c r="I86" s="98">
        <f t="shared" si="1"/>
        <v>0</v>
      </c>
    </row>
    <row r="87" spans="1:9" s="79" customFormat="1">
      <c r="A87" s="75">
        <v>430466</v>
      </c>
      <c r="B87" s="76" t="s">
        <v>89</v>
      </c>
      <c r="C87" s="77" t="s">
        <v>5</v>
      </c>
      <c r="D87" s="77">
        <v>3</v>
      </c>
      <c r="E87" s="78">
        <v>186</v>
      </c>
      <c r="F87" s="78">
        <v>130</v>
      </c>
      <c r="G87" s="83">
        <v>0</v>
      </c>
      <c r="I87" s="98">
        <f t="shared" si="1"/>
        <v>316</v>
      </c>
    </row>
    <row r="88" spans="1:9" s="79" customFormat="1">
      <c r="A88" s="75">
        <v>430468</v>
      </c>
      <c r="B88" s="76" t="s">
        <v>90</v>
      </c>
      <c r="C88" s="77" t="s">
        <v>5</v>
      </c>
      <c r="D88" s="77">
        <v>1</v>
      </c>
      <c r="E88" s="78">
        <v>30</v>
      </c>
      <c r="F88" s="78">
        <v>20</v>
      </c>
      <c r="G88" s="83">
        <v>3</v>
      </c>
      <c r="I88" s="98">
        <f t="shared" si="1"/>
        <v>53</v>
      </c>
    </row>
    <row r="89" spans="1:9" s="79" customFormat="1">
      <c r="A89" s="75">
        <v>430469</v>
      </c>
      <c r="B89" s="76" t="s">
        <v>91</v>
      </c>
      <c r="C89" s="77" t="s">
        <v>5</v>
      </c>
      <c r="D89" s="77">
        <v>16</v>
      </c>
      <c r="E89" s="78">
        <v>0</v>
      </c>
      <c r="F89" s="78">
        <v>0</v>
      </c>
      <c r="G89" s="83">
        <v>0</v>
      </c>
      <c r="I89" s="98">
        <f t="shared" si="1"/>
        <v>0</v>
      </c>
    </row>
    <row r="90" spans="1:9" s="79" customFormat="1">
      <c r="A90" s="75">
        <v>430467</v>
      </c>
      <c r="B90" s="76" t="s">
        <v>92</v>
      </c>
      <c r="C90" s="77" t="s">
        <v>5</v>
      </c>
      <c r="D90" s="77">
        <v>18</v>
      </c>
      <c r="E90" s="78">
        <v>84</v>
      </c>
      <c r="F90" s="78">
        <v>60</v>
      </c>
      <c r="G90" s="83">
        <v>0</v>
      </c>
      <c r="I90" s="98">
        <f t="shared" si="1"/>
        <v>144</v>
      </c>
    </row>
    <row r="91" spans="1:9" s="79" customFormat="1">
      <c r="A91" s="75">
        <v>430471</v>
      </c>
      <c r="B91" s="76" t="s">
        <v>93</v>
      </c>
      <c r="C91" s="77" t="s">
        <v>5</v>
      </c>
      <c r="D91" s="77">
        <v>18</v>
      </c>
      <c r="E91" s="78">
        <v>0</v>
      </c>
      <c r="F91" s="78">
        <v>0</v>
      </c>
      <c r="G91" s="83">
        <v>0</v>
      </c>
      <c r="I91" s="98">
        <f t="shared" si="1"/>
        <v>0</v>
      </c>
    </row>
    <row r="92" spans="1:9" s="79" customFormat="1">
      <c r="A92" s="75">
        <v>430470</v>
      </c>
      <c r="B92" s="76" t="s">
        <v>94</v>
      </c>
      <c r="C92" s="77" t="s">
        <v>5</v>
      </c>
      <c r="D92" s="77">
        <v>6</v>
      </c>
      <c r="E92" s="78">
        <v>252</v>
      </c>
      <c r="F92" s="78">
        <v>170</v>
      </c>
      <c r="G92" s="83">
        <v>5</v>
      </c>
      <c r="I92" s="98">
        <f t="shared" si="1"/>
        <v>427</v>
      </c>
    </row>
    <row r="93" spans="1:9" s="79" customFormat="1">
      <c r="A93" s="75">
        <v>430480</v>
      </c>
      <c r="B93" s="76" t="s">
        <v>95</v>
      </c>
      <c r="C93" s="77" t="s">
        <v>5</v>
      </c>
      <c r="D93" s="77">
        <v>5</v>
      </c>
      <c r="E93" s="78">
        <v>114</v>
      </c>
      <c r="F93" s="78">
        <v>70</v>
      </c>
      <c r="G93" s="83">
        <v>3</v>
      </c>
      <c r="I93" s="98">
        <f t="shared" si="1"/>
        <v>187</v>
      </c>
    </row>
    <row r="94" spans="1:9" s="79" customFormat="1">
      <c r="A94" s="75">
        <v>430485</v>
      </c>
      <c r="B94" s="76" t="s">
        <v>96</v>
      </c>
      <c r="C94" s="77" t="s">
        <v>5</v>
      </c>
      <c r="D94" s="77">
        <v>11</v>
      </c>
      <c r="E94" s="78">
        <v>0</v>
      </c>
      <c r="F94" s="78">
        <v>0</v>
      </c>
      <c r="G94" s="83">
        <v>0</v>
      </c>
      <c r="I94" s="98">
        <f t="shared" si="1"/>
        <v>0</v>
      </c>
    </row>
    <row r="95" spans="1:9" s="79" customFormat="1">
      <c r="A95" s="75">
        <v>430490</v>
      </c>
      <c r="B95" s="76" t="s">
        <v>97</v>
      </c>
      <c r="C95" s="77" t="s">
        <v>5</v>
      </c>
      <c r="D95" s="77">
        <v>6</v>
      </c>
      <c r="E95" s="78">
        <v>186</v>
      </c>
      <c r="F95" s="78">
        <v>130</v>
      </c>
      <c r="G95" s="83">
        <v>0</v>
      </c>
      <c r="I95" s="98">
        <f t="shared" si="1"/>
        <v>316</v>
      </c>
    </row>
    <row r="96" spans="1:9" s="79" customFormat="1">
      <c r="A96" s="75">
        <v>430495</v>
      </c>
      <c r="B96" s="76" t="s">
        <v>98</v>
      </c>
      <c r="C96" s="77" t="s">
        <v>5</v>
      </c>
      <c r="D96" s="77">
        <v>6</v>
      </c>
      <c r="E96" s="78">
        <v>30</v>
      </c>
      <c r="F96" s="78">
        <v>10</v>
      </c>
      <c r="G96" s="83">
        <v>6</v>
      </c>
      <c r="I96" s="98">
        <f t="shared" si="1"/>
        <v>46</v>
      </c>
    </row>
    <row r="97" spans="1:9" s="79" customFormat="1">
      <c r="A97" s="75">
        <v>430500</v>
      </c>
      <c r="B97" s="76" t="s">
        <v>99</v>
      </c>
      <c r="C97" s="77" t="s">
        <v>5</v>
      </c>
      <c r="D97" s="77">
        <v>17</v>
      </c>
      <c r="E97" s="78">
        <v>30</v>
      </c>
      <c r="F97" s="78">
        <v>20</v>
      </c>
      <c r="G97" s="83">
        <v>3</v>
      </c>
      <c r="I97" s="98">
        <f t="shared" si="1"/>
        <v>53</v>
      </c>
    </row>
    <row r="98" spans="1:9" s="79" customFormat="1">
      <c r="A98" s="75">
        <v>430510</v>
      </c>
      <c r="B98" s="76" t="s">
        <v>100</v>
      </c>
      <c r="C98" s="77" t="s">
        <v>5</v>
      </c>
      <c r="D98" s="77">
        <v>5</v>
      </c>
      <c r="E98" s="78">
        <v>3900</v>
      </c>
      <c r="F98" s="78">
        <v>2750</v>
      </c>
      <c r="G98" s="83">
        <v>3</v>
      </c>
      <c r="I98" s="98">
        <f t="shared" si="1"/>
        <v>6653</v>
      </c>
    </row>
    <row r="99" spans="1:9" s="79" customFormat="1">
      <c r="A99" s="99">
        <v>430511</v>
      </c>
      <c r="B99" s="100" t="s">
        <v>101</v>
      </c>
      <c r="C99" s="101" t="s">
        <v>5</v>
      </c>
      <c r="D99" s="101">
        <v>11</v>
      </c>
      <c r="E99" s="78">
        <v>12</v>
      </c>
      <c r="F99" s="78">
        <v>10</v>
      </c>
      <c r="G99" s="83">
        <v>0</v>
      </c>
      <c r="I99" s="98">
        <f t="shared" si="1"/>
        <v>22</v>
      </c>
    </row>
    <row r="100" spans="1:9" s="79" customFormat="1">
      <c r="A100" s="75">
        <v>430512</v>
      </c>
      <c r="B100" s="76" t="s">
        <v>102</v>
      </c>
      <c r="C100" s="77" t="s">
        <v>5</v>
      </c>
      <c r="D100" s="77">
        <v>3</v>
      </c>
      <c r="E100" s="78">
        <v>36</v>
      </c>
      <c r="F100" s="78">
        <v>20</v>
      </c>
      <c r="G100" s="83">
        <v>3</v>
      </c>
      <c r="I100" s="98">
        <f t="shared" si="1"/>
        <v>59</v>
      </c>
    </row>
    <row r="101" spans="1:9" s="79" customFormat="1">
      <c r="A101" s="75">
        <v>430513</v>
      </c>
      <c r="B101" s="76" t="s">
        <v>103</v>
      </c>
      <c r="C101" s="77" t="s">
        <v>5</v>
      </c>
      <c r="D101" s="77">
        <v>8</v>
      </c>
      <c r="E101" s="78">
        <v>0</v>
      </c>
      <c r="F101" s="78">
        <v>0</v>
      </c>
      <c r="G101" s="83">
        <v>0</v>
      </c>
      <c r="I101" s="98">
        <f t="shared" si="1"/>
        <v>0</v>
      </c>
    </row>
    <row r="102" spans="1:9" s="79" customFormat="1">
      <c r="A102" s="75">
        <v>430515</v>
      </c>
      <c r="B102" s="76" t="s">
        <v>104</v>
      </c>
      <c r="C102" s="77" t="s">
        <v>5</v>
      </c>
      <c r="D102" s="77">
        <v>15</v>
      </c>
      <c r="E102" s="78">
        <v>0</v>
      </c>
      <c r="F102" s="78">
        <v>0</v>
      </c>
      <c r="G102" s="83">
        <v>0</v>
      </c>
      <c r="I102" s="98">
        <f t="shared" si="1"/>
        <v>0</v>
      </c>
    </row>
    <row r="103" spans="1:9" s="79" customFormat="1">
      <c r="A103" s="75">
        <v>430517</v>
      </c>
      <c r="B103" s="76" t="s">
        <v>105</v>
      </c>
      <c r="C103" s="77" t="s">
        <v>5</v>
      </c>
      <c r="D103" s="77">
        <v>1</v>
      </c>
      <c r="E103" s="78">
        <v>42</v>
      </c>
      <c r="F103" s="78">
        <v>20</v>
      </c>
      <c r="G103" s="83">
        <v>5</v>
      </c>
      <c r="I103" s="98">
        <f t="shared" si="1"/>
        <v>67</v>
      </c>
    </row>
    <row r="104" spans="1:9" s="79" customFormat="1">
      <c r="A104" s="75">
        <v>430520</v>
      </c>
      <c r="B104" s="76" t="s">
        <v>106</v>
      </c>
      <c r="C104" s="77" t="s">
        <v>5</v>
      </c>
      <c r="D104" s="77">
        <v>12</v>
      </c>
      <c r="E104" s="78">
        <v>60</v>
      </c>
      <c r="F104" s="78">
        <v>40</v>
      </c>
      <c r="G104" s="83">
        <v>0</v>
      </c>
      <c r="I104" s="98">
        <f t="shared" si="1"/>
        <v>100</v>
      </c>
    </row>
    <row r="105" spans="1:9" s="79" customFormat="1">
      <c r="A105" s="75">
        <v>430530</v>
      </c>
      <c r="B105" s="76" t="s">
        <v>107</v>
      </c>
      <c r="C105" s="77" t="s">
        <v>5</v>
      </c>
      <c r="D105" s="77">
        <v>15</v>
      </c>
      <c r="E105" s="78">
        <v>0</v>
      </c>
      <c r="F105" s="78">
        <v>0</v>
      </c>
      <c r="G105" s="83">
        <v>0</v>
      </c>
      <c r="I105" s="98">
        <f t="shared" si="1"/>
        <v>0</v>
      </c>
    </row>
    <row r="106" spans="1:9" s="79" customFormat="1">
      <c r="A106" s="75">
        <v>430535</v>
      </c>
      <c r="B106" s="76" t="s">
        <v>108</v>
      </c>
      <c r="C106" s="77" t="s">
        <v>5</v>
      </c>
      <c r="D106" s="77">
        <v>1</v>
      </c>
      <c r="E106" s="78">
        <v>0</v>
      </c>
      <c r="F106" s="78">
        <v>0</v>
      </c>
      <c r="G106" s="83">
        <v>0</v>
      </c>
      <c r="I106" s="98">
        <f t="shared" si="1"/>
        <v>0</v>
      </c>
    </row>
    <row r="107" spans="1:9" s="79" customFormat="1">
      <c r="A107" s="75">
        <v>430537</v>
      </c>
      <c r="B107" s="76" t="s">
        <v>109</v>
      </c>
      <c r="C107" s="77" t="s">
        <v>5</v>
      </c>
      <c r="D107" s="77">
        <v>11</v>
      </c>
      <c r="E107" s="78">
        <v>0</v>
      </c>
      <c r="F107" s="78">
        <v>0</v>
      </c>
      <c r="G107" s="83">
        <v>0</v>
      </c>
      <c r="I107" s="98">
        <f t="shared" si="1"/>
        <v>0</v>
      </c>
    </row>
    <row r="108" spans="1:9" s="79" customFormat="1">
      <c r="A108" s="75">
        <v>430540</v>
      </c>
      <c r="B108" s="76" t="s">
        <v>110</v>
      </c>
      <c r="C108" s="77" t="s">
        <v>5</v>
      </c>
      <c r="D108" s="77">
        <v>17</v>
      </c>
      <c r="E108" s="78">
        <v>24</v>
      </c>
      <c r="F108" s="78">
        <v>20</v>
      </c>
      <c r="G108" s="83">
        <v>0</v>
      </c>
      <c r="I108" s="98">
        <f t="shared" si="1"/>
        <v>44</v>
      </c>
    </row>
    <row r="109" spans="1:9" s="79" customFormat="1">
      <c r="A109" s="75">
        <v>430543</v>
      </c>
      <c r="B109" s="76" t="s">
        <v>111</v>
      </c>
      <c r="C109" s="77" t="s">
        <v>5</v>
      </c>
      <c r="D109" s="77">
        <v>3</v>
      </c>
      <c r="E109" s="78">
        <v>0</v>
      </c>
      <c r="F109" s="78">
        <v>0</v>
      </c>
      <c r="G109" s="83">
        <v>0</v>
      </c>
      <c r="I109" s="98">
        <f t="shared" si="1"/>
        <v>0</v>
      </c>
    </row>
    <row r="110" spans="1:9" s="79" customFormat="1">
      <c r="A110" s="75">
        <v>430544</v>
      </c>
      <c r="B110" s="76" t="s">
        <v>112</v>
      </c>
      <c r="C110" s="77" t="s">
        <v>5</v>
      </c>
      <c r="D110" s="77">
        <v>1</v>
      </c>
      <c r="E110" s="78">
        <v>18</v>
      </c>
      <c r="F110" s="78">
        <v>10</v>
      </c>
      <c r="G110" s="83">
        <v>0</v>
      </c>
      <c r="I110" s="98">
        <f t="shared" si="1"/>
        <v>28</v>
      </c>
    </row>
    <row r="111" spans="1:9" s="79" customFormat="1">
      <c r="A111" s="75">
        <v>430545</v>
      </c>
      <c r="B111" s="76" t="s">
        <v>113</v>
      </c>
      <c r="C111" s="77" t="s">
        <v>5</v>
      </c>
      <c r="D111" s="77">
        <v>18</v>
      </c>
      <c r="E111" s="78">
        <v>0</v>
      </c>
      <c r="F111" s="78">
        <v>0</v>
      </c>
      <c r="G111" s="83">
        <v>0</v>
      </c>
      <c r="I111" s="98">
        <f t="shared" si="1"/>
        <v>0</v>
      </c>
    </row>
    <row r="112" spans="1:9" s="79" customFormat="1">
      <c r="A112" s="75">
        <v>430550</v>
      </c>
      <c r="B112" s="76" t="s">
        <v>114</v>
      </c>
      <c r="C112" s="77" t="s">
        <v>5</v>
      </c>
      <c r="D112" s="77">
        <v>6</v>
      </c>
      <c r="E112" s="78">
        <v>0</v>
      </c>
      <c r="F112" s="78">
        <v>0</v>
      </c>
      <c r="G112" s="83">
        <v>0</v>
      </c>
      <c r="I112" s="98">
        <f t="shared" si="1"/>
        <v>0</v>
      </c>
    </row>
    <row r="113" spans="1:9" s="79" customFormat="1">
      <c r="A113" s="75">
        <v>430558</v>
      </c>
      <c r="B113" s="76" t="s">
        <v>509</v>
      </c>
      <c r="C113" s="77" t="s">
        <v>5</v>
      </c>
      <c r="D113" s="77">
        <v>16</v>
      </c>
      <c r="E113" s="78">
        <v>0</v>
      </c>
      <c r="F113" s="78">
        <v>0</v>
      </c>
      <c r="G113" s="83">
        <v>0</v>
      </c>
      <c r="I113" s="98">
        <f t="shared" si="1"/>
        <v>0</v>
      </c>
    </row>
    <row r="114" spans="1:9" s="79" customFormat="1">
      <c r="A114" s="75">
        <v>430560</v>
      </c>
      <c r="B114" s="76" t="s">
        <v>115</v>
      </c>
      <c r="C114" s="77" t="s">
        <v>5</v>
      </c>
      <c r="D114" s="77">
        <v>9</v>
      </c>
      <c r="E114" s="78">
        <v>0</v>
      </c>
      <c r="F114" s="78">
        <v>0</v>
      </c>
      <c r="G114" s="83">
        <v>0</v>
      </c>
      <c r="I114" s="98">
        <f t="shared" si="1"/>
        <v>0</v>
      </c>
    </row>
    <row r="115" spans="1:9" s="79" customFormat="1">
      <c r="A115" s="75">
        <v>430570</v>
      </c>
      <c r="B115" s="76" t="s">
        <v>116</v>
      </c>
      <c r="C115" s="77" t="s">
        <v>5</v>
      </c>
      <c r="D115" s="77">
        <v>17</v>
      </c>
      <c r="E115" s="78">
        <v>30</v>
      </c>
      <c r="F115" s="78">
        <v>20</v>
      </c>
      <c r="G115" s="83">
        <v>0</v>
      </c>
      <c r="I115" s="98">
        <f t="shared" si="1"/>
        <v>50</v>
      </c>
    </row>
    <row r="116" spans="1:9" s="79" customFormat="1">
      <c r="A116" s="75">
        <v>430580</v>
      </c>
      <c r="B116" s="76" t="s">
        <v>117</v>
      </c>
      <c r="C116" s="77" t="s">
        <v>5</v>
      </c>
      <c r="D116" s="77">
        <v>15</v>
      </c>
      <c r="E116" s="78">
        <v>0</v>
      </c>
      <c r="F116" s="78">
        <v>0</v>
      </c>
      <c r="G116" s="83">
        <v>0</v>
      </c>
      <c r="I116" s="98">
        <f t="shared" si="1"/>
        <v>0</v>
      </c>
    </row>
    <row r="117" spans="1:9" s="79" customFormat="1">
      <c r="A117" s="78">
        <v>430583</v>
      </c>
      <c r="B117" s="79" t="s">
        <v>118</v>
      </c>
      <c r="C117" s="78" t="s">
        <v>5</v>
      </c>
      <c r="D117" s="78">
        <v>16</v>
      </c>
      <c r="E117" s="78">
        <v>0</v>
      </c>
      <c r="F117" s="78">
        <v>0</v>
      </c>
      <c r="G117" s="83">
        <v>0</v>
      </c>
      <c r="I117" s="98">
        <f t="shared" si="1"/>
        <v>0</v>
      </c>
    </row>
    <row r="118" spans="1:9" s="79" customFormat="1">
      <c r="A118" s="75">
        <v>430585</v>
      </c>
      <c r="B118" s="76" t="s">
        <v>119</v>
      </c>
      <c r="C118" s="77" t="s">
        <v>5</v>
      </c>
      <c r="D118" s="77">
        <v>6</v>
      </c>
      <c r="E118" s="78">
        <v>12</v>
      </c>
      <c r="F118" s="78">
        <v>10</v>
      </c>
      <c r="G118" s="83">
        <v>0</v>
      </c>
      <c r="I118" s="98">
        <f t="shared" si="1"/>
        <v>22</v>
      </c>
    </row>
    <row r="119" spans="1:9" s="79" customFormat="1">
      <c r="A119" s="75">
        <v>430587</v>
      </c>
      <c r="B119" s="76" t="s">
        <v>120</v>
      </c>
      <c r="C119" s="77" t="s">
        <v>5</v>
      </c>
      <c r="D119" s="77">
        <v>17</v>
      </c>
      <c r="E119" s="78">
        <v>78</v>
      </c>
      <c r="F119" s="78">
        <v>50</v>
      </c>
      <c r="G119" s="83">
        <v>0</v>
      </c>
      <c r="I119" s="98">
        <f t="shared" si="1"/>
        <v>128</v>
      </c>
    </row>
    <row r="120" spans="1:9" s="79" customFormat="1">
      <c r="A120" s="75">
        <v>430590</v>
      </c>
      <c r="B120" s="76" t="s">
        <v>121</v>
      </c>
      <c r="C120" s="77" t="s">
        <v>5</v>
      </c>
      <c r="D120" s="77">
        <v>15</v>
      </c>
      <c r="E120" s="78">
        <v>30</v>
      </c>
      <c r="F120" s="78">
        <v>20</v>
      </c>
      <c r="G120" s="83">
        <v>0</v>
      </c>
      <c r="I120" s="98">
        <f t="shared" si="1"/>
        <v>50</v>
      </c>
    </row>
    <row r="121" spans="1:9" s="79" customFormat="1">
      <c r="A121" s="75">
        <v>430593</v>
      </c>
      <c r="B121" s="76" t="s">
        <v>122</v>
      </c>
      <c r="C121" s="77" t="s">
        <v>5</v>
      </c>
      <c r="D121" s="77">
        <v>5</v>
      </c>
      <c r="E121" s="78">
        <v>6</v>
      </c>
      <c r="F121" s="78">
        <v>0</v>
      </c>
      <c r="G121" s="83">
        <v>4</v>
      </c>
      <c r="I121" s="98">
        <f t="shared" si="1"/>
        <v>10</v>
      </c>
    </row>
    <row r="122" spans="1:9" s="79" customFormat="1">
      <c r="A122" s="75">
        <v>430595</v>
      </c>
      <c r="B122" s="76" t="s">
        <v>123</v>
      </c>
      <c r="C122" s="77" t="s">
        <v>5</v>
      </c>
      <c r="D122" s="77">
        <v>5</v>
      </c>
      <c r="E122" s="78">
        <v>0</v>
      </c>
      <c r="F122" s="78">
        <v>0</v>
      </c>
      <c r="G122" s="83">
        <v>0</v>
      </c>
      <c r="I122" s="98">
        <f t="shared" si="1"/>
        <v>0</v>
      </c>
    </row>
    <row r="123" spans="1:9" s="79" customFormat="1">
      <c r="A123" s="75">
        <v>430597</v>
      </c>
      <c r="B123" s="76" t="s">
        <v>124</v>
      </c>
      <c r="C123" s="77" t="s">
        <v>5</v>
      </c>
      <c r="D123" s="77">
        <v>6</v>
      </c>
      <c r="E123" s="78">
        <v>0</v>
      </c>
      <c r="F123" s="78">
        <v>0</v>
      </c>
      <c r="G123" s="83">
        <v>0</v>
      </c>
      <c r="I123" s="98">
        <f t="shared" si="1"/>
        <v>0</v>
      </c>
    </row>
    <row r="124" spans="1:9" s="79" customFormat="1">
      <c r="A124" s="75">
        <v>430600</v>
      </c>
      <c r="B124" s="76" t="s">
        <v>125</v>
      </c>
      <c r="C124" s="77" t="s">
        <v>5</v>
      </c>
      <c r="D124" s="77">
        <v>17</v>
      </c>
      <c r="E124" s="78">
        <v>0</v>
      </c>
      <c r="F124" s="78">
        <v>0</v>
      </c>
      <c r="G124" s="83">
        <v>0</v>
      </c>
      <c r="I124" s="98">
        <f t="shared" si="1"/>
        <v>0</v>
      </c>
    </row>
    <row r="125" spans="1:9" s="79" customFormat="1">
      <c r="A125" s="75">
        <v>430605</v>
      </c>
      <c r="B125" s="76" t="s">
        <v>126</v>
      </c>
      <c r="C125" s="77" t="s">
        <v>5</v>
      </c>
      <c r="D125" s="77">
        <v>3</v>
      </c>
      <c r="E125" s="78">
        <v>228</v>
      </c>
      <c r="F125" s="78">
        <v>160</v>
      </c>
      <c r="G125" s="83">
        <v>0</v>
      </c>
      <c r="I125" s="98">
        <f t="shared" si="1"/>
        <v>388</v>
      </c>
    </row>
    <row r="126" spans="1:9" s="79" customFormat="1">
      <c r="A126" s="75">
        <v>430607</v>
      </c>
      <c r="B126" s="76" t="s">
        <v>127</v>
      </c>
      <c r="C126" s="77" t="s">
        <v>5</v>
      </c>
      <c r="D126" s="77">
        <v>2</v>
      </c>
      <c r="E126" s="78">
        <v>18</v>
      </c>
      <c r="F126" s="78">
        <v>10</v>
      </c>
      <c r="G126" s="83">
        <v>0</v>
      </c>
      <c r="I126" s="98">
        <f t="shared" si="1"/>
        <v>28</v>
      </c>
    </row>
    <row r="127" spans="1:9" s="79" customFormat="1">
      <c r="A127" s="75">
        <v>430610</v>
      </c>
      <c r="B127" s="76" t="s">
        <v>128</v>
      </c>
      <c r="C127" s="77" t="s">
        <v>5</v>
      </c>
      <c r="D127" s="77">
        <v>9</v>
      </c>
      <c r="E127" s="78">
        <v>588</v>
      </c>
      <c r="F127" s="80">
        <v>0</v>
      </c>
      <c r="G127" s="83">
        <v>0</v>
      </c>
      <c r="I127" s="98">
        <f t="shared" si="1"/>
        <v>588</v>
      </c>
    </row>
    <row r="128" spans="1:9" s="79" customFormat="1">
      <c r="A128" s="75">
        <v>430613</v>
      </c>
      <c r="B128" s="76" t="s">
        <v>129</v>
      </c>
      <c r="C128" s="77" t="s">
        <v>5</v>
      </c>
      <c r="D128" s="77">
        <v>11</v>
      </c>
      <c r="E128" s="78">
        <v>6</v>
      </c>
      <c r="F128" s="78">
        <v>0</v>
      </c>
      <c r="G128" s="83">
        <v>6</v>
      </c>
      <c r="I128" s="98">
        <f t="shared" si="1"/>
        <v>12</v>
      </c>
    </row>
    <row r="129" spans="1:9" s="79" customFormat="1">
      <c r="A129" s="75">
        <v>430620</v>
      </c>
      <c r="B129" s="76" t="s">
        <v>130</v>
      </c>
      <c r="C129" s="77" t="s">
        <v>5</v>
      </c>
      <c r="D129" s="77">
        <v>16</v>
      </c>
      <c r="E129" s="78">
        <v>90</v>
      </c>
      <c r="F129" s="78">
        <v>50</v>
      </c>
      <c r="G129" s="83">
        <v>6</v>
      </c>
      <c r="I129" s="98">
        <f t="shared" si="1"/>
        <v>146</v>
      </c>
    </row>
    <row r="130" spans="1:9" s="79" customFormat="1">
      <c r="A130" s="75">
        <v>430630</v>
      </c>
      <c r="B130" s="76" t="s">
        <v>131</v>
      </c>
      <c r="C130" s="77" t="s">
        <v>5</v>
      </c>
      <c r="D130" s="77">
        <v>6</v>
      </c>
      <c r="E130" s="78">
        <v>24</v>
      </c>
      <c r="F130" s="78">
        <v>10</v>
      </c>
      <c r="G130" s="83">
        <v>0</v>
      </c>
      <c r="I130" s="98">
        <f t="shared" si="1"/>
        <v>34</v>
      </c>
    </row>
    <row r="131" spans="1:9" s="79" customFormat="1">
      <c r="A131" s="75">
        <v>430632</v>
      </c>
      <c r="B131" s="76" t="s">
        <v>132</v>
      </c>
      <c r="C131" s="77" t="s">
        <v>5</v>
      </c>
      <c r="D131" s="77">
        <v>2</v>
      </c>
      <c r="E131" s="78">
        <v>0</v>
      </c>
      <c r="F131" s="78">
        <v>0</v>
      </c>
      <c r="G131" s="83">
        <v>0</v>
      </c>
      <c r="I131" s="98">
        <f t="shared" si="1"/>
        <v>0</v>
      </c>
    </row>
    <row r="132" spans="1:9" s="79" customFormat="1">
      <c r="A132" s="75">
        <v>430635</v>
      </c>
      <c r="B132" s="76" t="s">
        <v>133</v>
      </c>
      <c r="C132" s="77" t="s">
        <v>5</v>
      </c>
      <c r="D132" s="77">
        <v>12</v>
      </c>
      <c r="E132" s="78">
        <v>60</v>
      </c>
      <c r="F132" s="78">
        <v>40</v>
      </c>
      <c r="G132" s="83">
        <v>0</v>
      </c>
      <c r="I132" s="98">
        <f t="shared" ref="I132:I195" si="2">E132+F132+G132</f>
        <v>100</v>
      </c>
    </row>
    <row r="133" spans="1:9" s="79" customFormat="1">
      <c r="A133" s="75">
        <v>430637</v>
      </c>
      <c r="B133" s="76" t="s">
        <v>134</v>
      </c>
      <c r="C133" s="77" t="s">
        <v>5</v>
      </c>
      <c r="D133" s="77">
        <v>4</v>
      </c>
      <c r="E133" s="78">
        <v>96</v>
      </c>
      <c r="F133" s="78">
        <v>60</v>
      </c>
      <c r="G133" s="83">
        <v>0</v>
      </c>
      <c r="I133" s="98">
        <f t="shared" si="2"/>
        <v>156</v>
      </c>
    </row>
    <row r="134" spans="1:9" s="79" customFormat="1">
      <c r="A134" s="75">
        <v>430640</v>
      </c>
      <c r="B134" s="76" t="s">
        <v>135</v>
      </c>
      <c r="C134" s="77" t="s">
        <v>5</v>
      </c>
      <c r="D134" s="77">
        <v>1</v>
      </c>
      <c r="E134" s="78">
        <v>702</v>
      </c>
      <c r="F134" s="78">
        <v>490</v>
      </c>
      <c r="G134" s="83">
        <v>0</v>
      </c>
      <c r="I134" s="98">
        <f t="shared" si="2"/>
        <v>1192</v>
      </c>
    </row>
    <row r="135" spans="1:9" s="79" customFormat="1">
      <c r="A135" s="75">
        <v>430642</v>
      </c>
      <c r="B135" s="76" t="s">
        <v>136</v>
      </c>
      <c r="C135" s="77" t="s">
        <v>5</v>
      </c>
      <c r="D135" s="77">
        <v>15</v>
      </c>
      <c r="E135" s="78">
        <v>72</v>
      </c>
      <c r="F135" s="78">
        <v>50</v>
      </c>
      <c r="G135" s="83">
        <v>0</v>
      </c>
      <c r="I135" s="98">
        <f t="shared" si="2"/>
        <v>122</v>
      </c>
    </row>
    <row r="136" spans="1:9" s="79" customFormat="1">
      <c r="A136" s="75">
        <v>430645</v>
      </c>
      <c r="B136" s="76" t="s">
        <v>137</v>
      </c>
      <c r="C136" s="77" t="s">
        <v>5</v>
      </c>
      <c r="D136" s="77">
        <v>16</v>
      </c>
      <c r="E136" s="78">
        <v>0</v>
      </c>
      <c r="F136" s="78">
        <v>0</v>
      </c>
      <c r="G136" s="83">
        <v>0</v>
      </c>
      <c r="I136" s="98">
        <f t="shared" si="2"/>
        <v>0</v>
      </c>
    </row>
    <row r="137" spans="1:9" s="79" customFormat="1">
      <c r="A137" s="75">
        <v>430650</v>
      </c>
      <c r="B137" s="76" t="s">
        <v>138</v>
      </c>
      <c r="C137" s="77" t="s">
        <v>5</v>
      </c>
      <c r="D137" s="77">
        <v>1</v>
      </c>
      <c r="E137" s="78">
        <v>72</v>
      </c>
      <c r="F137" s="78">
        <v>50</v>
      </c>
      <c r="G137" s="83">
        <v>0</v>
      </c>
      <c r="I137" s="98">
        <f t="shared" si="2"/>
        <v>122</v>
      </c>
    </row>
    <row r="138" spans="1:9" s="79" customFormat="1">
      <c r="A138" s="75">
        <v>430660</v>
      </c>
      <c r="B138" s="76" t="s">
        <v>139</v>
      </c>
      <c r="C138" s="77" t="s">
        <v>5</v>
      </c>
      <c r="D138" s="77">
        <v>7</v>
      </c>
      <c r="E138" s="78">
        <v>0</v>
      </c>
      <c r="F138" s="78">
        <v>0</v>
      </c>
      <c r="G138" s="83">
        <v>0</v>
      </c>
      <c r="I138" s="98">
        <f t="shared" si="2"/>
        <v>0</v>
      </c>
    </row>
    <row r="139" spans="1:9" s="79" customFormat="1">
      <c r="A139" s="75">
        <v>430655</v>
      </c>
      <c r="B139" s="76" t="s">
        <v>140</v>
      </c>
      <c r="C139" s="77" t="s">
        <v>5</v>
      </c>
      <c r="D139" s="77">
        <v>18</v>
      </c>
      <c r="E139" s="78">
        <v>12</v>
      </c>
      <c r="F139" s="78">
        <v>0</v>
      </c>
      <c r="G139" s="83">
        <v>2</v>
      </c>
      <c r="I139" s="98">
        <f t="shared" si="2"/>
        <v>14</v>
      </c>
    </row>
    <row r="140" spans="1:9" s="79" customFormat="1">
      <c r="A140" s="75">
        <v>430670</v>
      </c>
      <c r="B140" s="76" t="s">
        <v>141</v>
      </c>
      <c r="C140" s="77" t="s">
        <v>5</v>
      </c>
      <c r="D140" s="77">
        <v>4</v>
      </c>
      <c r="E140" s="78">
        <v>6</v>
      </c>
      <c r="F140" s="78">
        <v>0</v>
      </c>
      <c r="G140" s="83">
        <v>5</v>
      </c>
      <c r="I140" s="98">
        <f t="shared" si="2"/>
        <v>11</v>
      </c>
    </row>
    <row r="141" spans="1:9" s="79" customFormat="1">
      <c r="A141" s="75">
        <v>430673</v>
      </c>
      <c r="B141" s="76" t="s">
        <v>142</v>
      </c>
      <c r="C141" s="77" t="s">
        <v>5</v>
      </c>
      <c r="D141" s="77">
        <v>14</v>
      </c>
      <c r="E141" s="78">
        <v>0</v>
      </c>
      <c r="F141" s="78">
        <v>0</v>
      </c>
      <c r="G141" s="83">
        <v>0</v>
      </c>
      <c r="I141" s="98">
        <f t="shared" si="2"/>
        <v>0</v>
      </c>
    </row>
    <row r="142" spans="1:9" s="79" customFormat="1">
      <c r="A142" s="75">
        <v>430675</v>
      </c>
      <c r="B142" s="76" t="s">
        <v>143</v>
      </c>
      <c r="C142" s="77" t="s">
        <v>5</v>
      </c>
      <c r="D142" s="77">
        <v>16</v>
      </c>
      <c r="E142" s="78">
        <v>12</v>
      </c>
      <c r="F142" s="78">
        <v>0</v>
      </c>
      <c r="G142" s="83">
        <v>0</v>
      </c>
      <c r="I142" s="98">
        <f t="shared" si="2"/>
        <v>12</v>
      </c>
    </row>
    <row r="143" spans="1:9" s="79" customFormat="1">
      <c r="A143" s="75">
        <v>430676</v>
      </c>
      <c r="B143" s="76" t="s">
        <v>144</v>
      </c>
      <c r="C143" s="77" t="s">
        <v>5</v>
      </c>
      <c r="D143" s="77">
        <v>1</v>
      </c>
      <c r="E143" s="78">
        <v>162</v>
      </c>
      <c r="F143" s="78">
        <v>110</v>
      </c>
      <c r="G143" s="83">
        <v>0</v>
      </c>
      <c r="I143" s="98">
        <f t="shared" si="2"/>
        <v>272</v>
      </c>
    </row>
    <row r="144" spans="1:9" s="79" customFormat="1">
      <c r="A144" s="75">
        <v>430680</v>
      </c>
      <c r="B144" s="76" t="s">
        <v>145</v>
      </c>
      <c r="C144" s="77" t="s">
        <v>5</v>
      </c>
      <c r="D144" s="77">
        <v>16</v>
      </c>
      <c r="E144" s="78">
        <v>96</v>
      </c>
      <c r="F144" s="78">
        <v>60</v>
      </c>
      <c r="G144" s="83">
        <v>3</v>
      </c>
      <c r="I144" s="98">
        <f t="shared" si="2"/>
        <v>159</v>
      </c>
    </row>
    <row r="145" spans="1:9" s="79" customFormat="1">
      <c r="A145" s="75">
        <v>430690</v>
      </c>
      <c r="B145" s="76" t="s">
        <v>146</v>
      </c>
      <c r="C145" s="77" t="s">
        <v>5</v>
      </c>
      <c r="D145" s="77">
        <v>8</v>
      </c>
      <c r="E145" s="78">
        <v>1092</v>
      </c>
      <c r="F145" s="78">
        <v>760</v>
      </c>
      <c r="G145" s="83">
        <v>0</v>
      </c>
      <c r="I145" s="98">
        <f t="shared" si="2"/>
        <v>1852</v>
      </c>
    </row>
    <row r="146" spans="1:9" s="79" customFormat="1">
      <c r="A146" s="75">
        <v>430692</v>
      </c>
      <c r="B146" s="76" t="s">
        <v>147</v>
      </c>
      <c r="C146" s="77" t="s">
        <v>5</v>
      </c>
      <c r="D146" s="77">
        <v>15</v>
      </c>
      <c r="E146" s="78">
        <v>0</v>
      </c>
      <c r="F146" s="78">
        <v>0</v>
      </c>
      <c r="G146" s="83">
        <v>0</v>
      </c>
      <c r="I146" s="98">
        <f t="shared" si="2"/>
        <v>0</v>
      </c>
    </row>
    <row r="147" spans="1:9" s="79" customFormat="1">
      <c r="A147" s="75">
        <v>430695</v>
      </c>
      <c r="B147" s="76" t="s">
        <v>148</v>
      </c>
      <c r="C147" s="77" t="s">
        <v>5</v>
      </c>
      <c r="D147" s="77">
        <v>11</v>
      </c>
      <c r="E147" s="78">
        <v>12</v>
      </c>
      <c r="F147" s="78">
        <v>0</v>
      </c>
      <c r="G147" s="83">
        <v>0</v>
      </c>
      <c r="I147" s="98">
        <f t="shared" si="2"/>
        <v>12</v>
      </c>
    </row>
    <row r="148" spans="1:9" s="79" customFormat="1">
      <c r="A148" s="75">
        <v>430693</v>
      </c>
      <c r="B148" s="76" t="s">
        <v>149</v>
      </c>
      <c r="C148" s="77" t="s">
        <v>5</v>
      </c>
      <c r="D148" s="77">
        <v>12</v>
      </c>
      <c r="E148" s="78">
        <v>276</v>
      </c>
      <c r="F148" s="78">
        <v>190</v>
      </c>
      <c r="G148" s="83">
        <v>0</v>
      </c>
      <c r="I148" s="98">
        <f t="shared" si="2"/>
        <v>466</v>
      </c>
    </row>
    <row r="149" spans="1:9" s="79" customFormat="1">
      <c r="A149" s="75">
        <v>430697</v>
      </c>
      <c r="B149" s="76" t="s">
        <v>150</v>
      </c>
      <c r="C149" s="77" t="s">
        <v>5</v>
      </c>
      <c r="D149" s="77">
        <v>11</v>
      </c>
      <c r="E149" s="78">
        <v>12</v>
      </c>
      <c r="F149" s="78">
        <v>0</v>
      </c>
      <c r="G149" s="83">
        <v>2</v>
      </c>
      <c r="I149" s="98">
        <f t="shared" si="2"/>
        <v>14</v>
      </c>
    </row>
    <row r="150" spans="1:9" s="79" customFormat="1">
      <c r="A150" s="75">
        <v>430700</v>
      </c>
      <c r="B150" s="76" t="s">
        <v>151</v>
      </c>
      <c r="C150" s="77" t="s">
        <v>5</v>
      </c>
      <c r="D150" s="77">
        <v>11</v>
      </c>
      <c r="E150" s="78">
        <v>372</v>
      </c>
      <c r="F150" s="78">
        <v>260</v>
      </c>
      <c r="G150" s="83">
        <v>0</v>
      </c>
      <c r="I150" s="98">
        <f t="shared" si="2"/>
        <v>632</v>
      </c>
    </row>
    <row r="151" spans="1:9" s="79" customFormat="1">
      <c r="A151" s="75">
        <v>430705</v>
      </c>
      <c r="B151" s="76" t="s">
        <v>152</v>
      </c>
      <c r="C151" s="77" t="s">
        <v>5</v>
      </c>
      <c r="D151" s="77">
        <v>6</v>
      </c>
      <c r="E151" s="78">
        <v>66</v>
      </c>
      <c r="F151" s="78">
        <v>50</v>
      </c>
      <c r="G151" s="83">
        <v>0</v>
      </c>
      <c r="I151" s="98">
        <f t="shared" si="2"/>
        <v>116</v>
      </c>
    </row>
    <row r="152" spans="1:9" s="79" customFormat="1">
      <c r="A152" s="75">
        <v>430720</v>
      </c>
      <c r="B152" s="76" t="s">
        <v>153</v>
      </c>
      <c r="C152" s="77" t="s">
        <v>5</v>
      </c>
      <c r="D152" s="77">
        <v>11</v>
      </c>
      <c r="E152" s="78">
        <v>18</v>
      </c>
      <c r="F152" s="78">
        <v>10</v>
      </c>
      <c r="G152" s="83">
        <v>0</v>
      </c>
      <c r="I152" s="98">
        <f t="shared" si="2"/>
        <v>28</v>
      </c>
    </row>
    <row r="153" spans="1:9" s="79" customFormat="1">
      <c r="A153" s="75">
        <v>430730</v>
      </c>
      <c r="B153" s="76" t="s">
        <v>154</v>
      </c>
      <c r="C153" s="77" t="s">
        <v>5</v>
      </c>
      <c r="D153" s="77">
        <v>2</v>
      </c>
      <c r="E153" s="78">
        <v>18</v>
      </c>
      <c r="F153" s="78">
        <v>10</v>
      </c>
      <c r="G153" s="83">
        <v>3</v>
      </c>
      <c r="I153" s="98">
        <f t="shared" si="2"/>
        <v>31</v>
      </c>
    </row>
    <row r="154" spans="1:9" s="79" customFormat="1">
      <c r="A154" s="75">
        <v>430740</v>
      </c>
      <c r="B154" s="76" t="s">
        <v>155</v>
      </c>
      <c r="C154" s="77" t="s">
        <v>5</v>
      </c>
      <c r="D154" s="77">
        <v>5</v>
      </c>
      <c r="E154" s="78">
        <v>24</v>
      </c>
      <c r="F154" s="78">
        <v>20</v>
      </c>
      <c r="G154" s="83">
        <v>0</v>
      </c>
      <c r="I154" s="98">
        <f t="shared" si="2"/>
        <v>44</v>
      </c>
    </row>
    <row r="155" spans="1:9" s="79" customFormat="1">
      <c r="A155" s="75">
        <v>430745</v>
      </c>
      <c r="B155" s="76" t="s">
        <v>156</v>
      </c>
      <c r="C155" s="77" t="s">
        <v>5</v>
      </c>
      <c r="D155" s="77">
        <v>2</v>
      </c>
      <c r="E155" s="78">
        <v>0</v>
      </c>
      <c r="F155" s="78">
        <v>0</v>
      </c>
      <c r="G155" s="83">
        <v>0</v>
      </c>
      <c r="I155" s="98">
        <f t="shared" si="2"/>
        <v>0</v>
      </c>
    </row>
    <row r="156" spans="1:9" s="79" customFormat="1">
      <c r="A156" s="75">
        <v>430750</v>
      </c>
      <c r="B156" s="76" t="s">
        <v>157</v>
      </c>
      <c r="C156" s="77" t="s">
        <v>5</v>
      </c>
      <c r="D156" s="77">
        <v>6</v>
      </c>
      <c r="E156" s="78">
        <v>48</v>
      </c>
      <c r="F156" s="78">
        <v>30</v>
      </c>
      <c r="G156" s="83">
        <v>3</v>
      </c>
      <c r="I156" s="98">
        <f t="shared" si="2"/>
        <v>81</v>
      </c>
    </row>
    <row r="157" spans="1:9" s="79" customFormat="1">
      <c r="A157" s="75">
        <v>430755</v>
      </c>
      <c r="B157" s="76" t="s">
        <v>158</v>
      </c>
      <c r="C157" s="77" t="s">
        <v>5</v>
      </c>
      <c r="D157" s="77">
        <v>11</v>
      </c>
      <c r="E157" s="78">
        <v>30</v>
      </c>
      <c r="F157" s="78">
        <v>10</v>
      </c>
      <c r="G157" s="83">
        <v>5</v>
      </c>
      <c r="I157" s="98">
        <f t="shared" si="2"/>
        <v>45</v>
      </c>
    </row>
    <row r="158" spans="1:9" s="79" customFormat="1">
      <c r="A158" s="75">
        <v>430760</v>
      </c>
      <c r="B158" s="76" t="s">
        <v>159</v>
      </c>
      <c r="C158" s="77" t="s">
        <v>5</v>
      </c>
      <c r="D158" s="77">
        <v>1</v>
      </c>
      <c r="E158" s="78">
        <v>234</v>
      </c>
      <c r="F158" s="78">
        <v>160</v>
      </c>
      <c r="G158" s="83">
        <v>0</v>
      </c>
      <c r="I158" s="98">
        <f t="shared" si="2"/>
        <v>394</v>
      </c>
    </row>
    <row r="159" spans="1:9" s="79" customFormat="1">
      <c r="A159" s="75">
        <v>430770</v>
      </c>
      <c r="B159" s="76" t="s">
        <v>160</v>
      </c>
      <c r="C159" s="77" t="s">
        <v>5</v>
      </c>
      <c r="D159" s="77">
        <v>1</v>
      </c>
      <c r="E159" s="78">
        <v>2466</v>
      </c>
      <c r="F159" s="78">
        <v>1740</v>
      </c>
      <c r="G159" s="83">
        <v>3</v>
      </c>
      <c r="I159" s="98">
        <f t="shared" si="2"/>
        <v>4209</v>
      </c>
    </row>
    <row r="160" spans="1:9" s="79" customFormat="1">
      <c r="A160" s="75">
        <v>430780</v>
      </c>
      <c r="B160" s="76" t="s">
        <v>161</v>
      </c>
      <c r="C160" s="77" t="s">
        <v>5</v>
      </c>
      <c r="D160" s="77">
        <v>16</v>
      </c>
      <c r="E160" s="78">
        <v>144</v>
      </c>
      <c r="F160" s="78">
        <v>100</v>
      </c>
      <c r="G160" s="83">
        <v>0</v>
      </c>
      <c r="I160" s="98">
        <f t="shared" si="2"/>
        <v>244</v>
      </c>
    </row>
    <row r="161" spans="1:9" s="79" customFormat="1">
      <c r="A161" s="75">
        <v>430781</v>
      </c>
      <c r="B161" s="76" t="s">
        <v>162</v>
      </c>
      <c r="C161" s="77" t="s">
        <v>5</v>
      </c>
      <c r="D161" s="77">
        <v>8</v>
      </c>
      <c r="E161" s="78">
        <v>12</v>
      </c>
      <c r="F161" s="78">
        <v>10</v>
      </c>
      <c r="G161" s="83">
        <v>0</v>
      </c>
      <c r="I161" s="98">
        <f t="shared" si="2"/>
        <v>22</v>
      </c>
    </row>
    <row r="162" spans="1:9" s="79" customFormat="1">
      <c r="A162" s="75">
        <v>430783</v>
      </c>
      <c r="B162" s="76" t="s">
        <v>163</v>
      </c>
      <c r="C162" s="77" t="s">
        <v>5</v>
      </c>
      <c r="D162" s="77">
        <v>12</v>
      </c>
      <c r="E162" s="78">
        <v>0</v>
      </c>
      <c r="F162" s="78">
        <v>0</v>
      </c>
      <c r="G162" s="83">
        <v>0</v>
      </c>
      <c r="I162" s="98">
        <f t="shared" si="2"/>
        <v>0</v>
      </c>
    </row>
    <row r="163" spans="1:9" s="79" customFormat="1">
      <c r="A163" s="75">
        <v>430786</v>
      </c>
      <c r="B163" s="76" t="s">
        <v>164</v>
      </c>
      <c r="C163" s="77" t="s">
        <v>5</v>
      </c>
      <c r="D163" s="77">
        <v>5</v>
      </c>
      <c r="E163" s="78">
        <v>84</v>
      </c>
      <c r="F163" s="78">
        <v>60</v>
      </c>
      <c r="G163" s="83">
        <v>0</v>
      </c>
      <c r="I163" s="98">
        <f t="shared" si="2"/>
        <v>144</v>
      </c>
    </row>
    <row r="164" spans="1:9" s="79" customFormat="1">
      <c r="A164" s="75">
        <v>430790</v>
      </c>
      <c r="B164" s="76" t="s">
        <v>165</v>
      </c>
      <c r="C164" s="77" t="s">
        <v>5</v>
      </c>
      <c r="D164" s="77">
        <v>5</v>
      </c>
      <c r="E164" s="78">
        <v>642</v>
      </c>
      <c r="F164" s="78">
        <v>450</v>
      </c>
      <c r="G164" s="83">
        <v>0</v>
      </c>
      <c r="I164" s="98">
        <f t="shared" si="2"/>
        <v>1092</v>
      </c>
    </row>
    <row r="165" spans="1:9" s="79" customFormat="1">
      <c r="A165" s="75">
        <v>430800</v>
      </c>
      <c r="B165" s="76" t="s">
        <v>166</v>
      </c>
      <c r="C165" s="77" t="s">
        <v>5</v>
      </c>
      <c r="D165" s="77">
        <v>4</v>
      </c>
      <c r="E165" s="78">
        <v>0</v>
      </c>
      <c r="F165" s="78">
        <v>0</v>
      </c>
      <c r="G165" s="83">
        <v>0</v>
      </c>
      <c r="I165" s="98">
        <f t="shared" si="2"/>
        <v>0</v>
      </c>
    </row>
    <row r="166" spans="1:9" s="79" customFormat="1">
      <c r="A166" s="75">
        <v>430805</v>
      </c>
      <c r="B166" s="76" t="s">
        <v>167</v>
      </c>
      <c r="C166" s="77" t="s">
        <v>5</v>
      </c>
      <c r="D166" s="77">
        <v>11</v>
      </c>
      <c r="E166" s="78">
        <v>6</v>
      </c>
      <c r="F166" s="78">
        <v>0</v>
      </c>
      <c r="G166" s="83">
        <v>0</v>
      </c>
      <c r="I166" s="98">
        <f t="shared" si="2"/>
        <v>6</v>
      </c>
    </row>
    <row r="167" spans="1:9" s="79" customFormat="1">
      <c r="A167" s="75">
        <v>430807</v>
      </c>
      <c r="B167" s="76" t="s">
        <v>168</v>
      </c>
      <c r="C167" s="77" t="s">
        <v>5</v>
      </c>
      <c r="D167" s="77">
        <v>16</v>
      </c>
      <c r="E167" s="78">
        <v>18</v>
      </c>
      <c r="F167" s="78">
        <v>10</v>
      </c>
      <c r="G167" s="83">
        <v>0</v>
      </c>
      <c r="I167" s="98">
        <f t="shared" si="2"/>
        <v>28</v>
      </c>
    </row>
    <row r="168" spans="1:9" s="79" customFormat="1">
      <c r="A168" s="75">
        <v>430810</v>
      </c>
      <c r="B168" s="76" t="s">
        <v>169</v>
      </c>
      <c r="C168" s="77" t="s">
        <v>5</v>
      </c>
      <c r="D168" s="77">
        <v>5</v>
      </c>
      <c r="E168" s="78">
        <v>132</v>
      </c>
      <c r="F168" s="78">
        <v>90</v>
      </c>
      <c r="G168" s="83">
        <v>0</v>
      </c>
      <c r="I168" s="98">
        <f t="shared" si="2"/>
        <v>222</v>
      </c>
    </row>
    <row r="169" spans="1:9" s="79" customFormat="1">
      <c r="A169" s="75">
        <v>430820</v>
      </c>
      <c r="B169" s="76" t="s">
        <v>170</v>
      </c>
      <c r="C169" s="77" t="s">
        <v>5</v>
      </c>
      <c r="D169" s="77">
        <v>5</v>
      </c>
      <c r="E169" s="78">
        <v>0</v>
      </c>
      <c r="F169" s="78">
        <v>0</v>
      </c>
      <c r="G169" s="83">
        <v>0</v>
      </c>
      <c r="I169" s="98">
        <f t="shared" si="2"/>
        <v>0</v>
      </c>
    </row>
    <row r="170" spans="1:9" s="79" customFormat="1">
      <c r="A170" s="75">
        <v>430825</v>
      </c>
      <c r="B170" s="76" t="s">
        <v>171</v>
      </c>
      <c r="C170" s="77" t="s">
        <v>5</v>
      </c>
      <c r="D170" s="77">
        <v>11</v>
      </c>
      <c r="E170" s="78">
        <v>54</v>
      </c>
      <c r="F170" s="78">
        <v>40</v>
      </c>
      <c r="G170" s="83">
        <v>0</v>
      </c>
      <c r="I170" s="98">
        <f t="shared" si="2"/>
        <v>94</v>
      </c>
    </row>
    <row r="171" spans="1:9" s="79" customFormat="1">
      <c r="A171" s="75">
        <v>430830</v>
      </c>
      <c r="B171" s="76" t="s">
        <v>172</v>
      </c>
      <c r="C171" s="77" t="s">
        <v>5</v>
      </c>
      <c r="D171" s="77">
        <v>6</v>
      </c>
      <c r="E171" s="78">
        <v>36</v>
      </c>
      <c r="F171" s="78">
        <v>20</v>
      </c>
      <c r="G171" s="83">
        <v>6</v>
      </c>
      <c r="I171" s="98">
        <f t="shared" si="2"/>
        <v>62</v>
      </c>
    </row>
    <row r="172" spans="1:9" s="79" customFormat="1">
      <c r="A172" s="75">
        <v>430840</v>
      </c>
      <c r="B172" s="76" t="s">
        <v>173</v>
      </c>
      <c r="C172" s="77" t="s">
        <v>5</v>
      </c>
      <c r="D172" s="77">
        <v>4</v>
      </c>
      <c r="E172" s="78">
        <v>0</v>
      </c>
      <c r="F172" s="78">
        <v>0</v>
      </c>
      <c r="G172" s="83">
        <v>0</v>
      </c>
      <c r="I172" s="98">
        <f t="shared" si="2"/>
        <v>0</v>
      </c>
    </row>
    <row r="173" spans="1:9" s="79" customFormat="1">
      <c r="A173" s="75">
        <v>430843</v>
      </c>
      <c r="B173" s="76" t="s">
        <v>174</v>
      </c>
      <c r="C173" s="77" t="s">
        <v>5</v>
      </c>
      <c r="D173" s="77">
        <v>16</v>
      </c>
      <c r="E173" s="78">
        <v>6</v>
      </c>
      <c r="F173" s="78">
        <v>0</v>
      </c>
      <c r="G173" s="83">
        <v>6</v>
      </c>
      <c r="I173" s="98">
        <f t="shared" si="2"/>
        <v>12</v>
      </c>
    </row>
    <row r="174" spans="1:9" s="79" customFormat="1">
      <c r="A174" s="75">
        <v>430845</v>
      </c>
      <c r="B174" s="76" t="s">
        <v>175</v>
      </c>
      <c r="C174" s="77" t="s">
        <v>5</v>
      </c>
      <c r="D174" s="77">
        <v>9</v>
      </c>
      <c r="E174" s="78">
        <v>30</v>
      </c>
      <c r="F174" s="80">
        <v>0</v>
      </c>
      <c r="G174" s="83">
        <v>0</v>
      </c>
      <c r="I174" s="98">
        <f t="shared" si="2"/>
        <v>30</v>
      </c>
    </row>
    <row r="175" spans="1:9" s="79" customFormat="1">
      <c r="A175" s="75">
        <v>430850</v>
      </c>
      <c r="B175" s="76" t="s">
        <v>176</v>
      </c>
      <c r="C175" s="77" t="s">
        <v>5</v>
      </c>
      <c r="D175" s="77">
        <v>2</v>
      </c>
      <c r="E175" s="78">
        <v>120</v>
      </c>
      <c r="F175" s="78">
        <v>80</v>
      </c>
      <c r="G175" s="83">
        <v>0</v>
      </c>
      <c r="I175" s="98">
        <f t="shared" si="2"/>
        <v>200</v>
      </c>
    </row>
    <row r="176" spans="1:9" s="79" customFormat="1">
      <c r="A176" s="75">
        <v>430860</v>
      </c>
      <c r="B176" s="76" t="s">
        <v>177</v>
      </c>
      <c r="C176" s="77" t="s">
        <v>5</v>
      </c>
      <c r="D176" s="77">
        <v>5</v>
      </c>
      <c r="E176" s="78">
        <v>720</v>
      </c>
      <c r="F176" s="78">
        <v>500</v>
      </c>
      <c r="G176" s="83">
        <v>6</v>
      </c>
      <c r="I176" s="98">
        <f t="shared" si="2"/>
        <v>1226</v>
      </c>
    </row>
    <row r="177" spans="1:9" s="79" customFormat="1">
      <c r="A177" s="75">
        <v>430865</v>
      </c>
      <c r="B177" s="76" t="s">
        <v>178</v>
      </c>
      <c r="C177" s="77" t="s">
        <v>5</v>
      </c>
      <c r="D177" s="77">
        <v>12</v>
      </c>
      <c r="E177" s="78">
        <v>0</v>
      </c>
      <c r="F177" s="78">
        <v>0</v>
      </c>
      <c r="G177" s="83">
        <v>0</v>
      </c>
      <c r="I177" s="98">
        <f t="shared" si="2"/>
        <v>0</v>
      </c>
    </row>
    <row r="178" spans="1:9" s="79" customFormat="1">
      <c r="A178" s="75">
        <v>430870</v>
      </c>
      <c r="B178" s="76" t="s">
        <v>179</v>
      </c>
      <c r="C178" s="77" t="s">
        <v>5</v>
      </c>
      <c r="D178" s="77">
        <v>11</v>
      </c>
      <c r="E178" s="78">
        <v>48</v>
      </c>
      <c r="F178" s="78">
        <v>20</v>
      </c>
      <c r="G178" s="83">
        <v>6</v>
      </c>
      <c r="I178" s="98">
        <f t="shared" si="2"/>
        <v>74</v>
      </c>
    </row>
    <row r="179" spans="1:9" s="79" customFormat="1">
      <c r="A179" s="75">
        <v>430880</v>
      </c>
      <c r="B179" s="76" t="s">
        <v>180</v>
      </c>
      <c r="C179" s="77" t="s">
        <v>5</v>
      </c>
      <c r="D179" s="77">
        <v>1</v>
      </c>
      <c r="E179" s="78">
        <v>30</v>
      </c>
      <c r="F179" s="78">
        <v>20</v>
      </c>
      <c r="G179" s="83">
        <v>0</v>
      </c>
      <c r="I179" s="98">
        <f t="shared" si="2"/>
        <v>50</v>
      </c>
    </row>
    <row r="180" spans="1:9" s="79" customFormat="1">
      <c r="A180" s="75">
        <v>430885</v>
      </c>
      <c r="B180" s="76" t="s">
        <v>181</v>
      </c>
      <c r="C180" s="77" t="s">
        <v>5</v>
      </c>
      <c r="D180" s="77">
        <v>6</v>
      </c>
      <c r="E180" s="78">
        <v>30</v>
      </c>
      <c r="F180" s="78">
        <v>20</v>
      </c>
      <c r="G180" s="83">
        <v>0</v>
      </c>
      <c r="I180" s="98">
        <f t="shared" si="2"/>
        <v>50</v>
      </c>
    </row>
    <row r="181" spans="1:9" s="79" customFormat="1">
      <c r="A181" s="75">
        <v>430890</v>
      </c>
      <c r="B181" s="76" t="s">
        <v>182</v>
      </c>
      <c r="C181" s="77" t="s">
        <v>5</v>
      </c>
      <c r="D181" s="77">
        <v>11</v>
      </c>
      <c r="E181" s="78">
        <v>54</v>
      </c>
      <c r="F181" s="78">
        <v>40</v>
      </c>
      <c r="G181" s="83">
        <v>0</v>
      </c>
      <c r="I181" s="98">
        <f t="shared" si="2"/>
        <v>94</v>
      </c>
    </row>
    <row r="182" spans="1:9" s="79" customFormat="1">
      <c r="A182" s="75">
        <v>430900</v>
      </c>
      <c r="B182" s="76" t="s">
        <v>183</v>
      </c>
      <c r="C182" s="77" t="s">
        <v>5</v>
      </c>
      <c r="D182" s="77">
        <v>14</v>
      </c>
      <c r="E182" s="78">
        <v>54</v>
      </c>
      <c r="F182" s="78">
        <v>30</v>
      </c>
      <c r="G182" s="83">
        <v>6</v>
      </c>
      <c r="I182" s="98">
        <f t="shared" si="2"/>
        <v>90</v>
      </c>
    </row>
    <row r="183" spans="1:9" s="79" customFormat="1">
      <c r="A183" s="75">
        <v>430905</v>
      </c>
      <c r="B183" s="76" t="s">
        <v>184</v>
      </c>
      <c r="C183" s="77" t="s">
        <v>5</v>
      </c>
      <c r="D183" s="77">
        <v>1</v>
      </c>
      <c r="E183" s="78">
        <v>36</v>
      </c>
      <c r="F183" s="78">
        <v>30</v>
      </c>
      <c r="G183" s="83">
        <v>0</v>
      </c>
      <c r="I183" s="98">
        <f t="shared" si="2"/>
        <v>66</v>
      </c>
    </row>
    <row r="184" spans="1:9" s="79" customFormat="1">
      <c r="A184" s="75">
        <v>430910</v>
      </c>
      <c r="B184" s="76" t="s">
        <v>185</v>
      </c>
      <c r="C184" s="77" t="s">
        <v>5</v>
      </c>
      <c r="D184" s="77">
        <v>5</v>
      </c>
      <c r="E184" s="78">
        <v>0</v>
      </c>
      <c r="F184" s="78">
        <v>0</v>
      </c>
      <c r="G184" s="83">
        <v>0</v>
      </c>
      <c r="I184" s="98">
        <f t="shared" si="2"/>
        <v>0</v>
      </c>
    </row>
    <row r="185" spans="1:9" s="79" customFormat="1">
      <c r="A185" s="75">
        <v>430912</v>
      </c>
      <c r="B185" s="76" t="s">
        <v>186</v>
      </c>
      <c r="C185" s="77" t="s">
        <v>5</v>
      </c>
      <c r="D185" s="77">
        <v>15</v>
      </c>
      <c r="E185" s="78">
        <v>0</v>
      </c>
      <c r="F185" s="78">
        <v>0</v>
      </c>
      <c r="G185" s="83">
        <v>0</v>
      </c>
      <c r="I185" s="98">
        <f t="shared" si="2"/>
        <v>0</v>
      </c>
    </row>
    <row r="186" spans="1:9" s="79" customFormat="1">
      <c r="A186" s="75">
        <v>430915</v>
      </c>
      <c r="B186" s="76" t="s">
        <v>187</v>
      </c>
      <c r="C186" s="77" t="s">
        <v>5</v>
      </c>
      <c r="D186" s="77">
        <v>13</v>
      </c>
      <c r="E186" s="78">
        <v>12</v>
      </c>
      <c r="F186" s="78">
        <v>0</v>
      </c>
      <c r="G186" s="83">
        <v>4</v>
      </c>
      <c r="I186" s="98">
        <f t="shared" si="2"/>
        <v>16</v>
      </c>
    </row>
    <row r="187" spans="1:9" s="79" customFormat="1">
      <c r="A187" s="75">
        <v>430920</v>
      </c>
      <c r="B187" s="76" t="s">
        <v>188</v>
      </c>
      <c r="C187" s="77" t="s">
        <v>5</v>
      </c>
      <c r="D187" s="77">
        <v>1</v>
      </c>
      <c r="E187" s="78">
        <v>1266</v>
      </c>
      <c r="F187" s="78">
        <v>890</v>
      </c>
      <c r="G187" s="83">
        <v>0</v>
      </c>
      <c r="I187" s="98">
        <f t="shared" si="2"/>
        <v>2156</v>
      </c>
    </row>
    <row r="188" spans="1:9" s="79" customFormat="1">
      <c r="A188" s="75">
        <v>430925</v>
      </c>
      <c r="B188" s="76" t="s">
        <v>189</v>
      </c>
      <c r="C188" s="77" t="s">
        <v>5</v>
      </c>
      <c r="D188" s="77">
        <v>5</v>
      </c>
      <c r="E188" s="78">
        <v>6</v>
      </c>
      <c r="F188" s="78">
        <v>0</v>
      </c>
      <c r="G188" s="83">
        <v>2</v>
      </c>
      <c r="I188" s="98">
        <f t="shared" si="2"/>
        <v>8</v>
      </c>
    </row>
    <row r="189" spans="1:9" s="79" customFormat="1">
      <c r="A189" s="75">
        <v>430930</v>
      </c>
      <c r="B189" s="76" t="s">
        <v>190</v>
      </c>
      <c r="C189" s="77" t="s">
        <v>5</v>
      </c>
      <c r="D189" s="77">
        <v>1</v>
      </c>
      <c r="E189" s="78">
        <v>750</v>
      </c>
      <c r="F189" s="78">
        <v>520</v>
      </c>
      <c r="G189" s="83">
        <v>4</v>
      </c>
      <c r="I189" s="98">
        <f t="shared" si="2"/>
        <v>1274</v>
      </c>
    </row>
    <row r="190" spans="1:9" s="79" customFormat="1">
      <c r="A190" s="75">
        <v>430940</v>
      </c>
      <c r="B190" s="76" t="s">
        <v>191</v>
      </c>
      <c r="C190" s="77" t="s">
        <v>5</v>
      </c>
      <c r="D190" s="77">
        <v>5</v>
      </c>
      <c r="E190" s="78">
        <v>1200</v>
      </c>
      <c r="F190" s="78">
        <v>830</v>
      </c>
      <c r="G190" s="83">
        <v>6</v>
      </c>
      <c r="I190" s="98">
        <f t="shared" si="2"/>
        <v>2036</v>
      </c>
    </row>
    <row r="191" spans="1:9" s="79" customFormat="1">
      <c r="A191" s="75">
        <v>430950</v>
      </c>
      <c r="B191" s="76" t="s">
        <v>192</v>
      </c>
      <c r="C191" s="77" t="s">
        <v>5</v>
      </c>
      <c r="D191" s="77">
        <v>12</v>
      </c>
      <c r="E191" s="78">
        <v>42</v>
      </c>
      <c r="F191" s="78">
        <v>30</v>
      </c>
      <c r="G191" s="83">
        <v>0</v>
      </c>
      <c r="I191" s="98">
        <f t="shared" si="2"/>
        <v>72</v>
      </c>
    </row>
    <row r="192" spans="1:9" s="79" customFormat="1">
      <c r="A192" s="75">
        <v>430955</v>
      </c>
      <c r="B192" s="76" t="s">
        <v>193</v>
      </c>
      <c r="C192" s="77" t="s">
        <v>5</v>
      </c>
      <c r="D192" s="77">
        <v>1</v>
      </c>
      <c r="E192" s="78">
        <v>96</v>
      </c>
      <c r="F192" s="78">
        <v>60</v>
      </c>
      <c r="G192" s="83">
        <v>0</v>
      </c>
      <c r="I192" s="98">
        <f t="shared" si="2"/>
        <v>156</v>
      </c>
    </row>
    <row r="193" spans="1:9" s="79" customFormat="1">
      <c r="A193" s="75">
        <v>430710</v>
      </c>
      <c r="B193" s="76" t="s">
        <v>194</v>
      </c>
      <c r="C193" s="77" t="s">
        <v>5</v>
      </c>
      <c r="D193" s="77">
        <v>3</v>
      </c>
      <c r="E193" s="78">
        <v>0</v>
      </c>
      <c r="F193" s="78">
        <v>0</v>
      </c>
      <c r="G193" s="83">
        <v>0</v>
      </c>
      <c r="I193" s="98">
        <f t="shared" si="2"/>
        <v>0</v>
      </c>
    </row>
    <row r="194" spans="1:9" s="79" customFormat="1">
      <c r="A194" s="75">
        <v>430957</v>
      </c>
      <c r="B194" s="76" t="s">
        <v>195</v>
      </c>
      <c r="C194" s="77" t="s">
        <v>5</v>
      </c>
      <c r="D194" s="77">
        <v>13</v>
      </c>
      <c r="E194" s="78">
        <v>12</v>
      </c>
      <c r="F194" s="78">
        <v>0</v>
      </c>
      <c r="G194" s="83">
        <v>5</v>
      </c>
      <c r="I194" s="98">
        <f t="shared" si="2"/>
        <v>17</v>
      </c>
    </row>
    <row r="195" spans="1:9" s="79" customFormat="1">
      <c r="A195" s="75">
        <v>430960</v>
      </c>
      <c r="B195" s="76" t="s">
        <v>196</v>
      </c>
      <c r="C195" s="77" t="s">
        <v>5</v>
      </c>
      <c r="D195" s="77">
        <v>14</v>
      </c>
      <c r="E195" s="78">
        <v>0</v>
      </c>
      <c r="F195" s="78">
        <v>0</v>
      </c>
      <c r="G195" s="83">
        <v>0</v>
      </c>
      <c r="I195" s="98">
        <f t="shared" si="2"/>
        <v>0</v>
      </c>
    </row>
    <row r="196" spans="1:9" s="79" customFormat="1">
      <c r="A196" s="75">
        <v>430965</v>
      </c>
      <c r="B196" s="76" t="s">
        <v>197</v>
      </c>
      <c r="C196" s="77" t="s">
        <v>5</v>
      </c>
      <c r="D196" s="77">
        <v>7</v>
      </c>
      <c r="E196" s="78">
        <v>0</v>
      </c>
      <c r="F196" s="78">
        <v>0</v>
      </c>
      <c r="G196" s="83">
        <v>0</v>
      </c>
      <c r="I196" s="98">
        <f t="shared" ref="I196:I259" si="3">E196+F196+G196</f>
        <v>0</v>
      </c>
    </row>
    <row r="197" spans="1:9" s="79" customFormat="1">
      <c r="A197" s="75">
        <v>430970</v>
      </c>
      <c r="B197" s="76" t="s">
        <v>198</v>
      </c>
      <c r="C197" s="77" t="s">
        <v>5</v>
      </c>
      <c r="D197" s="77">
        <v>17</v>
      </c>
      <c r="E197" s="78">
        <v>180</v>
      </c>
      <c r="F197" s="78">
        <v>130</v>
      </c>
      <c r="G197" s="83">
        <v>0</v>
      </c>
      <c r="I197" s="98">
        <f t="shared" si="3"/>
        <v>310</v>
      </c>
    </row>
    <row r="198" spans="1:9" s="79" customFormat="1">
      <c r="A198" s="75">
        <v>430975</v>
      </c>
      <c r="B198" s="76" t="s">
        <v>199</v>
      </c>
      <c r="C198" s="77" t="s">
        <v>5</v>
      </c>
      <c r="D198" s="77">
        <v>8</v>
      </c>
      <c r="E198" s="78">
        <v>72</v>
      </c>
      <c r="F198" s="78">
        <v>50</v>
      </c>
      <c r="G198" s="83">
        <v>0</v>
      </c>
      <c r="I198" s="98">
        <f t="shared" si="3"/>
        <v>122</v>
      </c>
    </row>
    <row r="199" spans="1:9" s="79" customFormat="1">
      <c r="A199" s="75">
        <v>430980</v>
      </c>
      <c r="B199" s="76" t="s">
        <v>200</v>
      </c>
      <c r="C199" s="77" t="s">
        <v>5</v>
      </c>
      <c r="D199" s="77">
        <v>6</v>
      </c>
      <c r="E199" s="78">
        <v>18</v>
      </c>
      <c r="F199" s="78">
        <v>10</v>
      </c>
      <c r="G199" s="83">
        <v>3</v>
      </c>
      <c r="I199" s="98">
        <f t="shared" si="3"/>
        <v>31</v>
      </c>
    </row>
    <row r="200" spans="1:9" s="79" customFormat="1">
      <c r="A200" s="75">
        <v>430990</v>
      </c>
      <c r="B200" s="76" t="s">
        <v>201</v>
      </c>
      <c r="C200" s="77" t="s">
        <v>5</v>
      </c>
      <c r="D200" s="77">
        <v>6</v>
      </c>
      <c r="E200" s="78">
        <v>54</v>
      </c>
      <c r="F200" s="78">
        <v>30</v>
      </c>
      <c r="G200" s="83">
        <v>3</v>
      </c>
      <c r="I200" s="98">
        <f t="shared" si="3"/>
        <v>87</v>
      </c>
    </row>
    <row r="201" spans="1:9" s="79" customFormat="1">
      <c r="A201" s="75">
        <v>430995</v>
      </c>
      <c r="B201" s="76" t="s">
        <v>202</v>
      </c>
      <c r="C201" s="77" t="s">
        <v>5</v>
      </c>
      <c r="D201" s="77">
        <v>6</v>
      </c>
      <c r="E201" s="78">
        <v>18</v>
      </c>
      <c r="F201" s="78">
        <v>10</v>
      </c>
      <c r="G201" s="83">
        <v>0</v>
      </c>
      <c r="I201" s="98">
        <f t="shared" si="3"/>
        <v>28</v>
      </c>
    </row>
    <row r="202" spans="1:9" s="79" customFormat="1">
      <c r="A202" s="75">
        <v>431000</v>
      </c>
      <c r="B202" s="76" t="s">
        <v>203</v>
      </c>
      <c r="C202" s="77" t="s">
        <v>5</v>
      </c>
      <c r="D202" s="77">
        <v>9</v>
      </c>
      <c r="E202" s="78">
        <v>0</v>
      </c>
      <c r="F202" s="78">
        <v>0</v>
      </c>
      <c r="G202" s="83">
        <v>0</v>
      </c>
      <c r="I202" s="98">
        <f t="shared" si="3"/>
        <v>0</v>
      </c>
    </row>
    <row r="203" spans="1:9" s="79" customFormat="1">
      <c r="A203" s="75">
        <v>431010</v>
      </c>
      <c r="B203" s="76" t="s">
        <v>204</v>
      </c>
      <c r="C203" s="77" t="s">
        <v>5</v>
      </c>
      <c r="D203" s="77">
        <v>1</v>
      </c>
      <c r="E203" s="78">
        <v>768</v>
      </c>
      <c r="F203" s="78">
        <v>530</v>
      </c>
      <c r="G203" s="83">
        <v>5</v>
      </c>
      <c r="I203" s="98">
        <f t="shared" si="3"/>
        <v>1303</v>
      </c>
    </row>
    <row r="204" spans="1:9" s="79" customFormat="1">
      <c r="A204" s="75">
        <v>431020</v>
      </c>
      <c r="B204" s="76" t="s">
        <v>205</v>
      </c>
      <c r="C204" s="77" t="s">
        <v>5</v>
      </c>
      <c r="D204" s="77">
        <v>17</v>
      </c>
      <c r="E204" s="78">
        <v>1164</v>
      </c>
      <c r="F204" s="78">
        <v>810</v>
      </c>
      <c r="G204" s="83">
        <v>0</v>
      </c>
      <c r="I204" s="98">
        <f t="shared" si="3"/>
        <v>1974</v>
      </c>
    </row>
    <row r="205" spans="1:9" s="79" customFormat="1">
      <c r="A205" s="75">
        <v>431030</v>
      </c>
      <c r="B205" s="76" t="s">
        <v>206</v>
      </c>
      <c r="C205" s="77" t="s">
        <v>5</v>
      </c>
      <c r="D205" s="77">
        <v>16</v>
      </c>
      <c r="E205" s="78">
        <v>0</v>
      </c>
      <c r="F205" s="78">
        <v>0</v>
      </c>
      <c r="G205" s="83">
        <v>0</v>
      </c>
      <c r="I205" s="98">
        <f t="shared" si="3"/>
        <v>0</v>
      </c>
    </row>
    <row r="206" spans="1:9" s="79" customFormat="1">
      <c r="A206" s="75">
        <v>431033</v>
      </c>
      <c r="B206" s="76" t="s">
        <v>207</v>
      </c>
      <c r="C206" s="77" t="s">
        <v>5</v>
      </c>
      <c r="D206" s="77">
        <v>18</v>
      </c>
      <c r="E206" s="78">
        <v>78</v>
      </c>
      <c r="F206" s="78">
        <v>50</v>
      </c>
      <c r="G206" s="83">
        <v>4</v>
      </c>
      <c r="I206" s="98">
        <f t="shared" si="3"/>
        <v>132</v>
      </c>
    </row>
    <row r="207" spans="1:9" s="79" customFormat="1">
      <c r="A207" s="75">
        <v>431036</v>
      </c>
      <c r="B207" s="76" t="s">
        <v>208</v>
      </c>
      <c r="C207" s="77" t="s">
        <v>5</v>
      </c>
      <c r="D207" s="77">
        <v>16</v>
      </c>
      <c r="E207" s="78">
        <v>18</v>
      </c>
      <c r="F207" s="78">
        <v>10</v>
      </c>
      <c r="G207" s="83">
        <v>0</v>
      </c>
      <c r="I207" s="98">
        <f t="shared" si="3"/>
        <v>28</v>
      </c>
    </row>
    <row r="208" spans="1:9" s="79" customFormat="1">
      <c r="A208" s="75">
        <v>431040</v>
      </c>
      <c r="B208" s="76" t="s">
        <v>209</v>
      </c>
      <c r="C208" s="77" t="s">
        <v>5</v>
      </c>
      <c r="D208" s="77">
        <v>14</v>
      </c>
      <c r="E208" s="78">
        <v>24</v>
      </c>
      <c r="F208" s="78">
        <v>10</v>
      </c>
      <c r="G208" s="83">
        <v>0</v>
      </c>
      <c r="I208" s="98">
        <f t="shared" si="3"/>
        <v>34</v>
      </c>
    </row>
    <row r="209" spans="1:9" s="79" customFormat="1">
      <c r="A209" s="75">
        <v>431041</v>
      </c>
      <c r="B209" s="76" t="s">
        <v>210</v>
      </c>
      <c r="C209" s="77" t="s">
        <v>5</v>
      </c>
      <c r="D209" s="77">
        <v>17</v>
      </c>
      <c r="E209" s="78">
        <v>6</v>
      </c>
      <c r="F209" s="78">
        <v>0</v>
      </c>
      <c r="G209" s="83">
        <v>4</v>
      </c>
      <c r="I209" s="98">
        <f t="shared" si="3"/>
        <v>10</v>
      </c>
    </row>
    <row r="210" spans="1:9" s="79" customFormat="1">
      <c r="A210" s="75">
        <v>431043</v>
      </c>
      <c r="B210" s="76" t="s">
        <v>211</v>
      </c>
      <c r="C210" s="77" t="s">
        <v>5</v>
      </c>
      <c r="D210" s="77">
        <v>5</v>
      </c>
      <c r="E210" s="78">
        <v>30</v>
      </c>
      <c r="F210" s="78">
        <v>20</v>
      </c>
      <c r="G210" s="83">
        <v>3</v>
      </c>
      <c r="I210" s="98">
        <f t="shared" si="3"/>
        <v>53</v>
      </c>
    </row>
    <row r="211" spans="1:9" s="79" customFormat="1">
      <c r="A211" s="75">
        <v>431046</v>
      </c>
      <c r="B211" s="76" t="s">
        <v>212</v>
      </c>
      <c r="C211" s="77" t="s">
        <v>5</v>
      </c>
      <c r="D211" s="77">
        <v>11</v>
      </c>
      <c r="E211" s="78">
        <v>12</v>
      </c>
      <c r="F211" s="78">
        <v>0</v>
      </c>
      <c r="G211" s="83">
        <v>0</v>
      </c>
      <c r="I211" s="98">
        <f t="shared" si="3"/>
        <v>12</v>
      </c>
    </row>
    <row r="212" spans="1:9" s="79" customFormat="1">
      <c r="A212" s="75">
        <v>431050</v>
      </c>
      <c r="B212" s="76" t="s">
        <v>213</v>
      </c>
      <c r="C212" s="77" t="s">
        <v>5</v>
      </c>
      <c r="D212" s="77">
        <v>2</v>
      </c>
      <c r="E212" s="78">
        <v>6</v>
      </c>
      <c r="F212" s="78">
        <v>0</v>
      </c>
      <c r="G212" s="83">
        <v>0</v>
      </c>
      <c r="I212" s="98">
        <f t="shared" si="3"/>
        <v>6</v>
      </c>
    </row>
    <row r="213" spans="1:9" s="79" customFormat="1">
      <c r="A213" s="75">
        <v>431053</v>
      </c>
      <c r="B213" s="76" t="s">
        <v>214</v>
      </c>
      <c r="C213" s="77" t="s">
        <v>5</v>
      </c>
      <c r="D213" s="77">
        <v>4</v>
      </c>
      <c r="E213" s="78">
        <v>24</v>
      </c>
      <c r="F213" s="78">
        <v>10</v>
      </c>
      <c r="G213" s="83">
        <v>0</v>
      </c>
      <c r="I213" s="98">
        <f t="shared" si="3"/>
        <v>34</v>
      </c>
    </row>
    <row r="214" spans="1:9" s="79" customFormat="1">
      <c r="A214" s="75">
        <v>431055</v>
      </c>
      <c r="B214" s="76" t="s">
        <v>215</v>
      </c>
      <c r="C214" s="77" t="s">
        <v>5</v>
      </c>
      <c r="D214" s="77">
        <v>4</v>
      </c>
      <c r="E214" s="78">
        <v>18</v>
      </c>
      <c r="F214" s="78">
        <v>10</v>
      </c>
      <c r="G214" s="83">
        <v>0</v>
      </c>
      <c r="I214" s="98">
        <f t="shared" si="3"/>
        <v>28</v>
      </c>
    </row>
    <row r="215" spans="1:9" s="79" customFormat="1">
      <c r="A215" s="75">
        <v>431057</v>
      </c>
      <c r="B215" s="76" t="s">
        <v>216</v>
      </c>
      <c r="C215" s="77" t="s">
        <v>5</v>
      </c>
      <c r="D215" s="77">
        <v>6</v>
      </c>
      <c r="E215" s="78">
        <v>12</v>
      </c>
      <c r="F215" s="78">
        <v>0</v>
      </c>
      <c r="G215" s="83">
        <v>2</v>
      </c>
      <c r="I215" s="98">
        <f t="shared" si="3"/>
        <v>14</v>
      </c>
    </row>
    <row r="216" spans="1:9" s="79" customFormat="1">
      <c r="A216" s="75">
        <v>431060</v>
      </c>
      <c r="B216" s="76" t="s">
        <v>217</v>
      </c>
      <c r="C216" s="77" t="s">
        <v>5</v>
      </c>
      <c r="D216" s="77">
        <v>10</v>
      </c>
      <c r="E216" s="78">
        <v>0</v>
      </c>
      <c r="F216" s="78">
        <v>0</v>
      </c>
      <c r="G216" s="83">
        <v>0</v>
      </c>
      <c r="I216" s="98">
        <f t="shared" si="3"/>
        <v>0</v>
      </c>
    </row>
    <row r="217" spans="1:9" s="79" customFormat="1">
      <c r="A217" s="75">
        <v>431065</v>
      </c>
      <c r="B217" s="76" t="s">
        <v>218</v>
      </c>
      <c r="C217" s="77" t="s">
        <v>5</v>
      </c>
      <c r="D217" s="77">
        <v>18</v>
      </c>
      <c r="E217" s="78">
        <v>6</v>
      </c>
      <c r="F217" s="78">
        <v>0</v>
      </c>
      <c r="G217" s="83">
        <v>0</v>
      </c>
      <c r="I217" s="98">
        <f t="shared" si="3"/>
        <v>6</v>
      </c>
    </row>
    <row r="218" spans="1:9" s="79" customFormat="1">
      <c r="A218" s="75">
        <v>431070</v>
      </c>
      <c r="B218" s="76" t="s">
        <v>219</v>
      </c>
      <c r="C218" s="77" t="s">
        <v>5</v>
      </c>
      <c r="D218" s="77">
        <v>11</v>
      </c>
      <c r="E218" s="78">
        <v>24</v>
      </c>
      <c r="F218" s="78">
        <v>10</v>
      </c>
      <c r="G218" s="83">
        <v>0</v>
      </c>
      <c r="I218" s="98">
        <f t="shared" si="3"/>
        <v>34</v>
      </c>
    </row>
    <row r="219" spans="1:9" s="79" customFormat="1">
      <c r="A219" s="75">
        <v>431075</v>
      </c>
      <c r="B219" s="76" t="s">
        <v>220</v>
      </c>
      <c r="C219" s="77" t="s">
        <v>5</v>
      </c>
      <c r="D219" s="77">
        <v>4</v>
      </c>
      <c r="E219" s="78">
        <v>6</v>
      </c>
      <c r="F219" s="78">
        <v>0</v>
      </c>
      <c r="G219" s="83">
        <v>2</v>
      </c>
      <c r="I219" s="98">
        <f t="shared" si="3"/>
        <v>8</v>
      </c>
    </row>
    <row r="220" spans="1:9" s="79" customFormat="1">
      <c r="A220" s="75">
        <v>431080</v>
      </c>
      <c r="B220" s="76" t="s">
        <v>221</v>
      </c>
      <c r="C220" s="77" t="s">
        <v>5</v>
      </c>
      <c r="D220" s="77">
        <v>1</v>
      </c>
      <c r="E220" s="78">
        <v>114</v>
      </c>
      <c r="F220" s="78">
        <v>70</v>
      </c>
      <c r="G220" s="83">
        <v>5</v>
      </c>
      <c r="I220" s="98">
        <f t="shared" si="3"/>
        <v>189</v>
      </c>
    </row>
    <row r="221" spans="1:9" s="79" customFormat="1">
      <c r="A221" s="75">
        <v>431085</v>
      </c>
      <c r="B221" s="76" t="s">
        <v>222</v>
      </c>
      <c r="C221" s="77" t="s">
        <v>5</v>
      </c>
      <c r="D221" s="77">
        <v>15</v>
      </c>
      <c r="E221" s="78">
        <v>12</v>
      </c>
      <c r="F221" s="78">
        <v>10</v>
      </c>
      <c r="G221" s="83">
        <v>0</v>
      </c>
      <c r="I221" s="98">
        <f t="shared" si="3"/>
        <v>22</v>
      </c>
    </row>
    <row r="222" spans="1:9" s="79" customFormat="1">
      <c r="A222" s="78">
        <v>431087</v>
      </c>
      <c r="B222" s="79" t="s">
        <v>223</v>
      </c>
      <c r="C222" s="78" t="s">
        <v>5</v>
      </c>
      <c r="D222" s="78">
        <v>9</v>
      </c>
      <c r="E222" s="78">
        <v>0</v>
      </c>
      <c r="F222" s="78">
        <v>0</v>
      </c>
      <c r="G222" s="83">
        <v>0</v>
      </c>
      <c r="I222" s="98">
        <f t="shared" si="3"/>
        <v>0</v>
      </c>
    </row>
    <row r="223" spans="1:9" s="79" customFormat="1">
      <c r="A223" s="75">
        <v>431090</v>
      </c>
      <c r="B223" s="76" t="s">
        <v>224</v>
      </c>
      <c r="C223" s="77" t="s">
        <v>5</v>
      </c>
      <c r="D223" s="77">
        <v>11</v>
      </c>
      <c r="E223" s="78">
        <v>126</v>
      </c>
      <c r="F223" s="78">
        <v>80</v>
      </c>
      <c r="G223" s="83">
        <v>3</v>
      </c>
      <c r="I223" s="98">
        <f t="shared" si="3"/>
        <v>209</v>
      </c>
    </row>
    <row r="224" spans="1:9" s="79" customFormat="1">
      <c r="A224" s="75">
        <v>431100</v>
      </c>
      <c r="B224" s="76" t="s">
        <v>225</v>
      </c>
      <c r="C224" s="77" t="s">
        <v>5</v>
      </c>
      <c r="D224" s="77">
        <v>3</v>
      </c>
      <c r="E224" s="78">
        <v>0</v>
      </c>
      <c r="F224" s="78">
        <v>0</v>
      </c>
      <c r="G224" s="83">
        <v>0</v>
      </c>
      <c r="I224" s="98">
        <f t="shared" si="3"/>
        <v>0</v>
      </c>
    </row>
    <row r="225" spans="1:9" s="79" customFormat="1">
      <c r="A225" s="75">
        <v>431110</v>
      </c>
      <c r="B225" s="76" t="s">
        <v>226</v>
      </c>
      <c r="C225" s="77" t="s">
        <v>5</v>
      </c>
      <c r="D225" s="77">
        <v>4</v>
      </c>
      <c r="E225" s="78">
        <v>30</v>
      </c>
      <c r="F225" s="78">
        <v>20</v>
      </c>
      <c r="G225" s="83">
        <v>0</v>
      </c>
      <c r="I225" s="98">
        <f t="shared" si="3"/>
        <v>50</v>
      </c>
    </row>
    <row r="226" spans="1:9" s="79" customFormat="1">
      <c r="A226" s="75">
        <v>431112</v>
      </c>
      <c r="B226" s="76" t="s">
        <v>227</v>
      </c>
      <c r="C226" s="77" t="s">
        <v>5</v>
      </c>
      <c r="D226" s="77">
        <v>5</v>
      </c>
      <c r="E226" s="78">
        <v>0</v>
      </c>
      <c r="F226" s="78">
        <v>0</v>
      </c>
      <c r="G226" s="83">
        <v>0</v>
      </c>
      <c r="I226" s="98">
        <f t="shared" si="3"/>
        <v>0</v>
      </c>
    </row>
    <row r="227" spans="1:9" s="79" customFormat="1">
      <c r="A227" s="75">
        <v>431113</v>
      </c>
      <c r="B227" s="76" t="s">
        <v>228</v>
      </c>
      <c r="C227" s="77" t="s">
        <v>5</v>
      </c>
      <c r="D227" s="77">
        <v>4</v>
      </c>
      <c r="E227" s="78">
        <v>174</v>
      </c>
      <c r="F227" s="78">
        <v>120</v>
      </c>
      <c r="G227" s="83">
        <v>0</v>
      </c>
      <c r="I227" s="98">
        <f t="shared" si="3"/>
        <v>294</v>
      </c>
    </row>
    <row r="228" spans="1:9" s="79" customFormat="1">
      <c r="A228" s="75">
        <v>431115</v>
      </c>
      <c r="B228" s="76" t="s">
        <v>229</v>
      </c>
      <c r="C228" s="77" t="s">
        <v>5</v>
      </c>
      <c r="D228" s="77">
        <v>17</v>
      </c>
      <c r="E228" s="78">
        <v>30</v>
      </c>
      <c r="F228" s="78">
        <v>10</v>
      </c>
      <c r="G228" s="83">
        <v>3</v>
      </c>
      <c r="I228" s="98">
        <f t="shared" si="3"/>
        <v>43</v>
      </c>
    </row>
    <row r="229" spans="1:9" s="79" customFormat="1">
      <c r="A229" s="75">
        <v>431120</v>
      </c>
      <c r="B229" s="76" t="s">
        <v>230</v>
      </c>
      <c r="C229" s="77" t="s">
        <v>5</v>
      </c>
      <c r="D229" s="77">
        <v>4</v>
      </c>
      <c r="E229" s="78">
        <v>516</v>
      </c>
      <c r="F229" s="78">
        <v>360</v>
      </c>
      <c r="G229" s="83">
        <v>0</v>
      </c>
      <c r="I229" s="98">
        <f t="shared" si="3"/>
        <v>876</v>
      </c>
    </row>
    <row r="230" spans="1:9" s="79" customFormat="1">
      <c r="A230" s="75">
        <v>431123</v>
      </c>
      <c r="B230" s="76" t="s">
        <v>231</v>
      </c>
      <c r="C230" s="77" t="s">
        <v>5</v>
      </c>
      <c r="D230" s="77">
        <v>8</v>
      </c>
      <c r="E230" s="78">
        <v>0</v>
      </c>
      <c r="F230" s="78">
        <v>0</v>
      </c>
      <c r="G230" s="83">
        <v>0</v>
      </c>
      <c r="I230" s="98">
        <f t="shared" si="3"/>
        <v>0</v>
      </c>
    </row>
    <row r="231" spans="1:9" s="79" customFormat="1">
      <c r="A231" s="75">
        <v>431127</v>
      </c>
      <c r="B231" s="76" t="s">
        <v>232</v>
      </c>
      <c r="C231" s="77" t="s">
        <v>5</v>
      </c>
      <c r="D231" s="77">
        <v>6</v>
      </c>
      <c r="E231" s="78">
        <v>0</v>
      </c>
      <c r="F231" s="78">
        <v>0</v>
      </c>
      <c r="G231" s="83">
        <v>0</v>
      </c>
      <c r="I231" s="98">
        <f t="shared" si="3"/>
        <v>0</v>
      </c>
    </row>
    <row r="232" spans="1:9" s="79" customFormat="1">
      <c r="A232" s="75">
        <v>431130</v>
      </c>
      <c r="B232" s="76" t="s">
        <v>233</v>
      </c>
      <c r="C232" s="77" t="s">
        <v>5</v>
      </c>
      <c r="D232" s="77">
        <v>6</v>
      </c>
      <c r="E232" s="78">
        <v>0</v>
      </c>
      <c r="F232" s="78">
        <v>0</v>
      </c>
      <c r="G232" s="83">
        <v>0</v>
      </c>
      <c r="I232" s="98">
        <f t="shared" si="3"/>
        <v>0</v>
      </c>
    </row>
    <row r="233" spans="1:9" s="79" customFormat="1">
      <c r="A233" s="75">
        <v>431125</v>
      </c>
      <c r="B233" s="76" t="s">
        <v>234</v>
      </c>
      <c r="C233" s="77" t="s">
        <v>5</v>
      </c>
      <c r="D233" s="77">
        <v>6</v>
      </c>
      <c r="E233" s="78">
        <v>0</v>
      </c>
      <c r="F233" s="78">
        <v>0</v>
      </c>
      <c r="G233" s="83">
        <v>0</v>
      </c>
      <c r="I233" s="98">
        <f t="shared" si="3"/>
        <v>0</v>
      </c>
    </row>
    <row r="234" spans="1:9" s="79" customFormat="1">
      <c r="A234" s="75">
        <v>431140</v>
      </c>
      <c r="B234" s="76" t="s">
        <v>235</v>
      </c>
      <c r="C234" s="77" t="s">
        <v>5</v>
      </c>
      <c r="D234" s="77">
        <v>16</v>
      </c>
      <c r="E234" s="78">
        <v>228</v>
      </c>
      <c r="F234" s="78">
        <v>160</v>
      </c>
      <c r="G234" s="83">
        <v>0</v>
      </c>
      <c r="I234" s="98">
        <f t="shared" si="3"/>
        <v>388</v>
      </c>
    </row>
    <row r="235" spans="1:9" s="79" customFormat="1">
      <c r="A235" s="75">
        <v>431142</v>
      </c>
      <c r="B235" s="76" t="s">
        <v>236</v>
      </c>
      <c r="C235" s="77" t="s">
        <v>5</v>
      </c>
      <c r="D235" s="77">
        <v>15</v>
      </c>
      <c r="E235" s="78">
        <v>6</v>
      </c>
      <c r="F235" s="78">
        <v>0</v>
      </c>
      <c r="G235" s="83">
        <v>4</v>
      </c>
      <c r="I235" s="98">
        <f t="shared" si="3"/>
        <v>10</v>
      </c>
    </row>
    <row r="236" spans="1:9" s="79" customFormat="1">
      <c r="A236" s="75">
        <v>431150</v>
      </c>
      <c r="B236" s="76" t="s">
        <v>237</v>
      </c>
      <c r="C236" s="77" t="s">
        <v>5</v>
      </c>
      <c r="D236" s="77">
        <v>7</v>
      </c>
      <c r="E236" s="78">
        <v>0</v>
      </c>
      <c r="F236" s="78">
        <v>0</v>
      </c>
      <c r="G236" s="83">
        <v>0</v>
      </c>
      <c r="I236" s="98">
        <f t="shared" si="3"/>
        <v>0</v>
      </c>
    </row>
    <row r="237" spans="1:9" s="79" customFormat="1">
      <c r="A237" s="75">
        <v>431160</v>
      </c>
      <c r="B237" s="76" t="s">
        <v>238</v>
      </c>
      <c r="C237" s="77" t="s">
        <v>5</v>
      </c>
      <c r="D237" s="77">
        <v>2</v>
      </c>
      <c r="E237" s="78">
        <v>0</v>
      </c>
      <c r="F237" s="78">
        <v>0</v>
      </c>
      <c r="G237" s="83">
        <v>0</v>
      </c>
      <c r="I237" s="98">
        <f t="shared" si="3"/>
        <v>0</v>
      </c>
    </row>
    <row r="238" spans="1:9" s="79" customFormat="1">
      <c r="A238" s="75">
        <v>431162</v>
      </c>
      <c r="B238" s="76" t="s">
        <v>239</v>
      </c>
      <c r="C238" s="77" t="s">
        <v>5</v>
      </c>
      <c r="D238" s="77">
        <v>1</v>
      </c>
      <c r="E238" s="78">
        <v>18</v>
      </c>
      <c r="F238" s="78">
        <v>10</v>
      </c>
      <c r="G238" s="83">
        <v>3</v>
      </c>
      <c r="I238" s="98">
        <f t="shared" si="3"/>
        <v>31</v>
      </c>
    </row>
    <row r="239" spans="1:9" s="79" customFormat="1">
      <c r="A239" s="75">
        <v>431164</v>
      </c>
      <c r="B239" s="76" t="s">
        <v>240</v>
      </c>
      <c r="C239" s="77" t="s">
        <v>5</v>
      </c>
      <c r="D239" s="77">
        <v>5</v>
      </c>
      <c r="E239" s="78">
        <v>6</v>
      </c>
      <c r="F239" s="78">
        <v>0</v>
      </c>
      <c r="G239" s="83">
        <v>0</v>
      </c>
      <c r="I239" s="98">
        <f t="shared" si="3"/>
        <v>6</v>
      </c>
    </row>
    <row r="240" spans="1:9" s="79" customFormat="1">
      <c r="A240" s="75">
        <v>431171</v>
      </c>
      <c r="B240" s="76" t="s">
        <v>241</v>
      </c>
      <c r="C240" s="77" t="s">
        <v>5</v>
      </c>
      <c r="D240" s="77">
        <v>10</v>
      </c>
      <c r="E240" s="78">
        <v>24</v>
      </c>
      <c r="F240" s="78">
        <v>10</v>
      </c>
      <c r="G240" s="83">
        <v>0</v>
      </c>
      <c r="I240" s="98">
        <f t="shared" si="3"/>
        <v>34</v>
      </c>
    </row>
    <row r="241" spans="1:9" s="79" customFormat="1">
      <c r="A241" s="75">
        <v>431170</v>
      </c>
      <c r="B241" s="76" t="s">
        <v>242</v>
      </c>
      <c r="C241" s="77" t="s">
        <v>5</v>
      </c>
      <c r="D241" s="77">
        <v>6</v>
      </c>
      <c r="E241" s="78">
        <v>252</v>
      </c>
      <c r="F241" s="78">
        <v>170</v>
      </c>
      <c r="G241" s="83">
        <v>0</v>
      </c>
      <c r="I241" s="98">
        <f t="shared" si="3"/>
        <v>422</v>
      </c>
    </row>
    <row r="242" spans="1:9" s="79" customFormat="1">
      <c r="A242" s="75">
        <v>431173</v>
      </c>
      <c r="B242" s="76" t="s">
        <v>243</v>
      </c>
      <c r="C242" s="77" t="s">
        <v>5</v>
      </c>
      <c r="D242" s="77">
        <v>18</v>
      </c>
      <c r="E242" s="78">
        <v>24</v>
      </c>
      <c r="F242" s="78">
        <v>10</v>
      </c>
      <c r="G242" s="83">
        <v>0</v>
      </c>
      <c r="I242" s="98">
        <f t="shared" si="3"/>
        <v>34</v>
      </c>
    </row>
    <row r="243" spans="1:9" s="79" customFormat="1">
      <c r="A243" s="75">
        <v>431175</v>
      </c>
      <c r="B243" s="76" t="s">
        <v>244</v>
      </c>
      <c r="C243" s="77" t="s">
        <v>5</v>
      </c>
      <c r="D243" s="77">
        <v>10</v>
      </c>
      <c r="E243" s="78">
        <v>30</v>
      </c>
      <c r="F243" s="78">
        <v>20</v>
      </c>
      <c r="G243" s="83">
        <v>0</v>
      </c>
      <c r="I243" s="98">
        <f t="shared" si="3"/>
        <v>50</v>
      </c>
    </row>
    <row r="244" spans="1:9" s="79" customFormat="1">
      <c r="A244" s="75">
        <v>431177</v>
      </c>
      <c r="B244" s="76" t="s">
        <v>245</v>
      </c>
      <c r="C244" s="77" t="s">
        <v>5</v>
      </c>
      <c r="D244" s="77">
        <v>18</v>
      </c>
      <c r="E244" s="78">
        <v>18</v>
      </c>
      <c r="F244" s="78">
        <v>10</v>
      </c>
      <c r="G244" s="83">
        <v>0</v>
      </c>
      <c r="I244" s="98">
        <f t="shared" si="3"/>
        <v>28</v>
      </c>
    </row>
    <row r="245" spans="1:9" s="79" customFormat="1">
      <c r="A245" s="75">
        <v>431179</v>
      </c>
      <c r="B245" s="76" t="s">
        <v>246</v>
      </c>
      <c r="C245" s="77" t="s">
        <v>5</v>
      </c>
      <c r="D245" s="77">
        <v>1</v>
      </c>
      <c r="E245" s="78">
        <v>12</v>
      </c>
      <c r="F245" s="78">
        <v>10</v>
      </c>
      <c r="G245" s="83">
        <v>0</v>
      </c>
      <c r="I245" s="98">
        <f t="shared" si="3"/>
        <v>22</v>
      </c>
    </row>
    <row r="246" spans="1:9" s="79" customFormat="1">
      <c r="A246" s="75">
        <v>431180</v>
      </c>
      <c r="B246" s="76" t="s">
        <v>247</v>
      </c>
      <c r="C246" s="77" t="s">
        <v>5</v>
      </c>
      <c r="D246" s="77">
        <v>6</v>
      </c>
      <c r="E246" s="78">
        <v>174</v>
      </c>
      <c r="F246" s="78">
        <v>120</v>
      </c>
      <c r="G246" s="83">
        <v>0</v>
      </c>
      <c r="I246" s="98">
        <f t="shared" si="3"/>
        <v>294</v>
      </c>
    </row>
    <row r="247" spans="1:9" s="79" customFormat="1">
      <c r="A247" s="75">
        <v>431190</v>
      </c>
      <c r="B247" s="76" t="s">
        <v>248</v>
      </c>
      <c r="C247" s="77" t="s">
        <v>5</v>
      </c>
      <c r="D247" s="77">
        <v>11</v>
      </c>
      <c r="E247" s="78">
        <v>30</v>
      </c>
      <c r="F247" s="78">
        <v>20</v>
      </c>
      <c r="G247" s="83">
        <v>0</v>
      </c>
      <c r="I247" s="98">
        <f t="shared" si="3"/>
        <v>50</v>
      </c>
    </row>
    <row r="248" spans="1:9" s="79" customFormat="1">
      <c r="A248" s="75">
        <v>431198</v>
      </c>
      <c r="B248" s="76" t="s">
        <v>249</v>
      </c>
      <c r="C248" s="77" t="s">
        <v>5</v>
      </c>
      <c r="D248" s="77">
        <v>1</v>
      </c>
      <c r="E248" s="78">
        <v>126</v>
      </c>
      <c r="F248" s="78">
        <v>90</v>
      </c>
      <c r="G248" s="83">
        <v>0</v>
      </c>
      <c r="I248" s="98">
        <f t="shared" si="3"/>
        <v>216</v>
      </c>
    </row>
    <row r="249" spans="1:9" s="79" customFormat="1">
      <c r="A249" s="75">
        <v>431200</v>
      </c>
      <c r="B249" s="76" t="s">
        <v>250</v>
      </c>
      <c r="C249" s="77" t="s">
        <v>5</v>
      </c>
      <c r="D249" s="77">
        <v>11</v>
      </c>
      <c r="E249" s="78">
        <v>6</v>
      </c>
      <c r="F249" s="78">
        <v>0</v>
      </c>
      <c r="G249" s="83">
        <v>6</v>
      </c>
      <c r="I249" s="98">
        <f t="shared" si="3"/>
        <v>12</v>
      </c>
    </row>
    <row r="250" spans="1:9" s="79" customFormat="1">
      <c r="A250" s="75">
        <v>431205</v>
      </c>
      <c r="B250" s="76" t="s">
        <v>251</v>
      </c>
      <c r="C250" s="77" t="s">
        <v>5</v>
      </c>
      <c r="D250" s="77">
        <v>16</v>
      </c>
      <c r="E250" s="78">
        <v>0</v>
      </c>
      <c r="F250" s="78">
        <v>0</v>
      </c>
      <c r="G250" s="83">
        <v>0</v>
      </c>
      <c r="I250" s="98">
        <f t="shared" si="3"/>
        <v>0</v>
      </c>
    </row>
    <row r="251" spans="1:9" s="79" customFormat="1">
      <c r="A251" s="75">
        <v>431210</v>
      </c>
      <c r="B251" s="76" t="s">
        <v>252</v>
      </c>
      <c r="C251" s="77" t="s">
        <v>5</v>
      </c>
      <c r="D251" s="77">
        <v>4</v>
      </c>
      <c r="E251" s="78">
        <v>0</v>
      </c>
      <c r="F251" s="78">
        <v>0</v>
      </c>
      <c r="G251" s="83">
        <v>0</v>
      </c>
      <c r="I251" s="98">
        <f t="shared" si="3"/>
        <v>0</v>
      </c>
    </row>
    <row r="252" spans="1:9" s="79" customFormat="1">
      <c r="A252" s="75">
        <v>431213</v>
      </c>
      <c r="B252" s="76" t="s">
        <v>253</v>
      </c>
      <c r="C252" s="77" t="s">
        <v>5</v>
      </c>
      <c r="D252" s="77">
        <v>6</v>
      </c>
      <c r="E252" s="78">
        <v>0</v>
      </c>
      <c r="F252" s="78">
        <v>0</v>
      </c>
      <c r="G252" s="83">
        <v>0</v>
      </c>
      <c r="I252" s="98">
        <f t="shared" si="3"/>
        <v>0</v>
      </c>
    </row>
    <row r="253" spans="1:9" s="79" customFormat="1">
      <c r="A253" s="75">
        <v>431215</v>
      </c>
      <c r="B253" s="76" t="s">
        <v>254</v>
      </c>
      <c r="C253" s="77" t="s">
        <v>5</v>
      </c>
      <c r="D253" s="77">
        <v>13</v>
      </c>
      <c r="E253" s="78">
        <v>168</v>
      </c>
      <c r="F253" s="78">
        <v>110</v>
      </c>
      <c r="G253" s="83">
        <v>0</v>
      </c>
      <c r="I253" s="98">
        <f t="shared" si="3"/>
        <v>278</v>
      </c>
    </row>
    <row r="254" spans="1:9" s="79" customFormat="1">
      <c r="A254" s="75">
        <v>431217</v>
      </c>
      <c r="B254" s="76" t="s">
        <v>255</v>
      </c>
      <c r="C254" s="77" t="s">
        <v>5</v>
      </c>
      <c r="D254" s="77">
        <v>12</v>
      </c>
      <c r="E254" s="78">
        <v>30</v>
      </c>
      <c r="F254" s="78">
        <v>20</v>
      </c>
      <c r="G254" s="83">
        <v>3</v>
      </c>
      <c r="I254" s="98">
        <f t="shared" si="3"/>
        <v>53</v>
      </c>
    </row>
    <row r="255" spans="1:9" s="79" customFormat="1">
      <c r="A255" s="75">
        <v>431220</v>
      </c>
      <c r="B255" s="76" t="s">
        <v>256</v>
      </c>
      <c r="C255" s="77" t="s">
        <v>5</v>
      </c>
      <c r="D255" s="77">
        <v>6</v>
      </c>
      <c r="E255" s="78">
        <v>18</v>
      </c>
      <c r="F255" s="78">
        <v>10</v>
      </c>
      <c r="G255" s="83">
        <v>0</v>
      </c>
      <c r="I255" s="98">
        <f t="shared" si="3"/>
        <v>28</v>
      </c>
    </row>
    <row r="256" spans="1:9" s="79" customFormat="1">
      <c r="A256" s="75">
        <v>431225</v>
      </c>
      <c r="B256" s="76" t="s">
        <v>257</v>
      </c>
      <c r="C256" s="77" t="s">
        <v>5</v>
      </c>
      <c r="D256" s="77">
        <v>1</v>
      </c>
      <c r="E256" s="78">
        <v>24</v>
      </c>
      <c r="F256" s="78">
        <v>20</v>
      </c>
      <c r="G256" s="83">
        <v>0</v>
      </c>
      <c r="I256" s="98">
        <f t="shared" si="3"/>
        <v>44</v>
      </c>
    </row>
    <row r="257" spans="1:9" s="79" customFormat="1">
      <c r="A257" s="75">
        <v>431230</v>
      </c>
      <c r="B257" s="76" t="s">
        <v>258</v>
      </c>
      <c r="C257" s="77" t="s">
        <v>5</v>
      </c>
      <c r="D257" s="77">
        <v>15</v>
      </c>
      <c r="E257" s="78">
        <v>18</v>
      </c>
      <c r="F257" s="78">
        <v>10</v>
      </c>
      <c r="G257" s="83">
        <v>3</v>
      </c>
      <c r="I257" s="98">
        <f t="shared" si="3"/>
        <v>31</v>
      </c>
    </row>
    <row r="258" spans="1:9" s="79" customFormat="1">
      <c r="A258" s="75">
        <v>431235</v>
      </c>
      <c r="B258" s="76" t="s">
        <v>259</v>
      </c>
      <c r="C258" s="77" t="s">
        <v>5</v>
      </c>
      <c r="D258" s="77">
        <v>6</v>
      </c>
      <c r="E258" s="78">
        <v>0</v>
      </c>
      <c r="F258" s="78">
        <v>0</v>
      </c>
      <c r="G258" s="83">
        <v>0</v>
      </c>
      <c r="I258" s="98">
        <f t="shared" si="3"/>
        <v>0</v>
      </c>
    </row>
    <row r="259" spans="1:9" s="79" customFormat="1">
      <c r="A259" s="75">
        <v>431237</v>
      </c>
      <c r="B259" s="76" t="s">
        <v>260</v>
      </c>
      <c r="C259" s="77" t="s">
        <v>5</v>
      </c>
      <c r="D259" s="77">
        <v>5</v>
      </c>
      <c r="E259" s="78">
        <v>6</v>
      </c>
      <c r="F259" s="78">
        <v>0</v>
      </c>
      <c r="G259" s="83">
        <v>6</v>
      </c>
      <c r="I259" s="98">
        <f t="shared" si="3"/>
        <v>12</v>
      </c>
    </row>
    <row r="260" spans="1:9" s="79" customFormat="1">
      <c r="A260" s="75">
        <v>431238</v>
      </c>
      <c r="B260" s="76" t="s">
        <v>261</v>
      </c>
      <c r="C260" s="77" t="s">
        <v>5</v>
      </c>
      <c r="D260" s="77">
        <v>5</v>
      </c>
      <c r="E260" s="78">
        <v>0</v>
      </c>
      <c r="F260" s="78">
        <v>0</v>
      </c>
      <c r="G260" s="83">
        <v>0</v>
      </c>
      <c r="I260" s="98">
        <f t="shared" ref="I260:I323" si="4">E260+F260+G260</f>
        <v>0</v>
      </c>
    </row>
    <row r="261" spans="1:9" s="79" customFormat="1">
      <c r="A261" s="75">
        <v>431240</v>
      </c>
      <c r="B261" s="76" t="s">
        <v>262</v>
      </c>
      <c r="C261" s="77" t="s">
        <v>5</v>
      </c>
      <c r="D261" s="77">
        <v>1</v>
      </c>
      <c r="E261" s="78">
        <v>306</v>
      </c>
      <c r="F261" s="78">
        <v>210</v>
      </c>
      <c r="G261" s="83">
        <v>0</v>
      </c>
      <c r="I261" s="98">
        <f t="shared" si="4"/>
        <v>516</v>
      </c>
    </row>
    <row r="262" spans="1:9" s="79" customFormat="1">
      <c r="A262" s="75">
        <v>431242</v>
      </c>
      <c r="B262" s="76" t="s">
        <v>263</v>
      </c>
      <c r="C262" s="77" t="s">
        <v>5</v>
      </c>
      <c r="D262" s="77">
        <v>6</v>
      </c>
      <c r="E262" s="78">
        <v>12</v>
      </c>
      <c r="F262" s="78">
        <v>0</v>
      </c>
      <c r="G262" s="83">
        <v>2</v>
      </c>
      <c r="I262" s="98">
        <f t="shared" si="4"/>
        <v>14</v>
      </c>
    </row>
    <row r="263" spans="1:9" s="79" customFormat="1">
      <c r="A263" s="75">
        <v>431244</v>
      </c>
      <c r="B263" s="76" t="s">
        <v>264</v>
      </c>
      <c r="C263" s="77" t="s">
        <v>5</v>
      </c>
      <c r="D263" s="77">
        <v>18</v>
      </c>
      <c r="E263" s="78">
        <v>12</v>
      </c>
      <c r="F263" s="78">
        <v>0</v>
      </c>
      <c r="G263" s="83">
        <v>5</v>
      </c>
      <c r="I263" s="98">
        <f t="shared" si="4"/>
        <v>17</v>
      </c>
    </row>
    <row r="264" spans="1:9" s="79" customFormat="1">
      <c r="A264" s="75">
        <v>431245</v>
      </c>
      <c r="B264" s="76" t="s">
        <v>265</v>
      </c>
      <c r="C264" s="77" t="s">
        <v>5</v>
      </c>
      <c r="D264" s="77">
        <v>3</v>
      </c>
      <c r="E264" s="78">
        <v>24</v>
      </c>
      <c r="F264" s="78">
        <v>10</v>
      </c>
      <c r="G264" s="83">
        <v>0</v>
      </c>
      <c r="I264" s="98">
        <f t="shared" si="4"/>
        <v>34</v>
      </c>
    </row>
    <row r="265" spans="1:9" s="79" customFormat="1">
      <c r="A265" s="75">
        <v>431247</v>
      </c>
      <c r="B265" s="76" t="s">
        <v>266</v>
      </c>
      <c r="C265" s="77" t="s">
        <v>5</v>
      </c>
      <c r="D265" s="77">
        <v>1</v>
      </c>
      <c r="E265" s="78">
        <v>30</v>
      </c>
      <c r="F265" s="78">
        <v>20</v>
      </c>
      <c r="G265" s="83">
        <v>0</v>
      </c>
      <c r="I265" s="98">
        <f t="shared" si="4"/>
        <v>50</v>
      </c>
    </row>
    <row r="266" spans="1:9" s="79" customFormat="1">
      <c r="A266" s="75">
        <v>431250</v>
      </c>
      <c r="B266" s="76" t="s">
        <v>267</v>
      </c>
      <c r="C266" s="77" t="s">
        <v>5</v>
      </c>
      <c r="D266" s="77">
        <v>18</v>
      </c>
      <c r="E266" s="78">
        <v>42</v>
      </c>
      <c r="F266" s="78">
        <v>20</v>
      </c>
      <c r="G266" s="83">
        <v>6</v>
      </c>
      <c r="I266" s="98">
        <f t="shared" si="4"/>
        <v>68</v>
      </c>
    </row>
    <row r="267" spans="1:9" s="79" customFormat="1">
      <c r="A267" s="75">
        <v>431260</v>
      </c>
      <c r="B267" s="76" t="s">
        <v>268</v>
      </c>
      <c r="C267" s="77" t="s">
        <v>5</v>
      </c>
      <c r="D267" s="77">
        <v>16</v>
      </c>
      <c r="E267" s="78">
        <v>18</v>
      </c>
      <c r="F267" s="78">
        <v>10</v>
      </c>
      <c r="G267" s="83">
        <v>3</v>
      </c>
      <c r="I267" s="98">
        <f t="shared" si="4"/>
        <v>31</v>
      </c>
    </row>
    <row r="268" spans="1:9" s="79" customFormat="1">
      <c r="A268" s="75">
        <v>431261</v>
      </c>
      <c r="B268" s="76" t="s">
        <v>269</v>
      </c>
      <c r="C268" s="77" t="s">
        <v>5</v>
      </c>
      <c r="D268" s="77">
        <v>5</v>
      </c>
      <c r="E268" s="78">
        <v>66</v>
      </c>
      <c r="F268" s="78">
        <v>40</v>
      </c>
      <c r="G268" s="83">
        <v>0</v>
      </c>
      <c r="I268" s="98">
        <f t="shared" si="4"/>
        <v>106</v>
      </c>
    </row>
    <row r="269" spans="1:9" s="79" customFormat="1">
      <c r="A269" s="75">
        <v>431262</v>
      </c>
      <c r="B269" s="76" t="s">
        <v>270</v>
      </c>
      <c r="C269" s="77" t="s">
        <v>5</v>
      </c>
      <c r="D269" s="77">
        <v>6</v>
      </c>
      <c r="E269" s="78">
        <v>0</v>
      </c>
      <c r="F269" s="78">
        <v>0</v>
      </c>
      <c r="G269" s="83">
        <v>0</v>
      </c>
      <c r="I269" s="98">
        <f t="shared" si="4"/>
        <v>0</v>
      </c>
    </row>
    <row r="270" spans="1:9" s="79" customFormat="1">
      <c r="A270" s="75">
        <v>431265</v>
      </c>
      <c r="B270" s="76" t="s">
        <v>271</v>
      </c>
      <c r="C270" s="77" t="s">
        <v>5</v>
      </c>
      <c r="D270" s="77">
        <v>6</v>
      </c>
      <c r="E270" s="78">
        <v>0</v>
      </c>
      <c r="F270" s="78">
        <v>0</v>
      </c>
      <c r="G270" s="83">
        <v>0</v>
      </c>
      <c r="I270" s="98">
        <f t="shared" si="4"/>
        <v>0</v>
      </c>
    </row>
    <row r="271" spans="1:9" s="79" customFormat="1">
      <c r="A271" s="75">
        <v>431267</v>
      </c>
      <c r="B271" s="76" t="s">
        <v>272</v>
      </c>
      <c r="C271" s="77" t="s">
        <v>5</v>
      </c>
      <c r="D271" s="77">
        <v>6</v>
      </c>
      <c r="E271" s="78">
        <v>0</v>
      </c>
      <c r="F271" s="78">
        <v>0</v>
      </c>
      <c r="G271" s="83">
        <v>0</v>
      </c>
      <c r="I271" s="98">
        <f t="shared" si="4"/>
        <v>0</v>
      </c>
    </row>
    <row r="272" spans="1:9" s="79" customFormat="1">
      <c r="A272" s="75">
        <v>431270</v>
      </c>
      <c r="B272" s="76" t="s">
        <v>273</v>
      </c>
      <c r="C272" s="77" t="s">
        <v>5</v>
      </c>
      <c r="D272" s="77">
        <v>11</v>
      </c>
      <c r="E272" s="78">
        <v>24</v>
      </c>
      <c r="F272" s="78">
        <v>10</v>
      </c>
      <c r="G272" s="83">
        <v>3</v>
      </c>
      <c r="I272" s="98">
        <f t="shared" si="4"/>
        <v>37</v>
      </c>
    </row>
    <row r="273" spans="1:9" s="79" customFormat="1">
      <c r="A273" s="75">
        <v>431275</v>
      </c>
      <c r="B273" s="76" t="s">
        <v>274</v>
      </c>
      <c r="C273" s="77" t="s">
        <v>5</v>
      </c>
      <c r="D273" s="77">
        <v>6</v>
      </c>
      <c r="E273" s="78">
        <v>0</v>
      </c>
      <c r="F273" s="78">
        <v>0</v>
      </c>
      <c r="G273" s="83">
        <v>0</v>
      </c>
      <c r="I273" s="98">
        <f t="shared" si="4"/>
        <v>0</v>
      </c>
    </row>
    <row r="274" spans="1:9" s="79" customFormat="1">
      <c r="A274" s="75">
        <v>431280</v>
      </c>
      <c r="B274" s="76" t="s">
        <v>275</v>
      </c>
      <c r="C274" s="77" t="s">
        <v>5</v>
      </c>
      <c r="D274" s="77">
        <v>5</v>
      </c>
      <c r="E274" s="78">
        <v>168</v>
      </c>
      <c r="F274" s="78">
        <v>110</v>
      </c>
      <c r="G274" s="83">
        <v>0</v>
      </c>
      <c r="I274" s="98">
        <f t="shared" si="4"/>
        <v>278</v>
      </c>
    </row>
    <row r="275" spans="1:9" s="79" customFormat="1">
      <c r="A275" s="75">
        <v>431290</v>
      </c>
      <c r="B275" s="76" t="s">
        <v>276</v>
      </c>
      <c r="C275" s="77" t="s">
        <v>5</v>
      </c>
      <c r="D275" s="77">
        <v>5</v>
      </c>
      <c r="E275" s="78">
        <v>30</v>
      </c>
      <c r="F275" s="78">
        <v>20</v>
      </c>
      <c r="G275" s="83">
        <v>3</v>
      </c>
      <c r="I275" s="98">
        <f t="shared" si="4"/>
        <v>53</v>
      </c>
    </row>
    <row r="276" spans="1:9" s="79" customFormat="1">
      <c r="A276" s="75">
        <v>431295</v>
      </c>
      <c r="B276" s="76" t="s">
        <v>277</v>
      </c>
      <c r="C276" s="77" t="s">
        <v>5</v>
      </c>
      <c r="D276" s="77">
        <v>15</v>
      </c>
      <c r="E276" s="78">
        <v>48</v>
      </c>
      <c r="F276" s="78">
        <v>30</v>
      </c>
      <c r="G276" s="83">
        <v>0</v>
      </c>
      <c r="I276" s="98">
        <f t="shared" si="4"/>
        <v>78</v>
      </c>
    </row>
    <row r="277" spans="1:9" s="79" customFormat="1">
      <c r="A277" s="75">
        <v>431300</v>
      </c>
      <c r="B277" s="76" t="s">
        <v>278</v>
      </c>
      <c r="C277" s="77" t="s">
        <v>5</v>
      </c>
      <c r="D277" s="77">
        <v>16</v>
      </c>
      <c r="E277" s="78">
        <v>18</v>
      </c>
      <c r="F277" s="78">
        <v>10</v>
      </c>
      <c r="G277" s="83">
        <v>0</v>
      </c>
      <c r="I277" s="98">
        <f t="shared" si="4"/>
        <v>28</v>
      </c>
    </row>
    <row r="278" spans="1:9" s="79" customFormat="1">
      <c r="A278" s="75">
        <v>431301</v>
      </c>
      <c r="B278" s="76" t="s">
        <v>279</v>
      </c>
      <c r="C278" s="77" t="s">
        <v>5</v>
      </c>
      <c r="D278" s="77">
        <v>14</v>
      </c>
      <c r="E278" s="78">
        <v>0</v>
      </c>
      <c r="F278" s="78">
        <v>0</v>
      </c>
      <c r="G278" s="83">
        <v>0</v>
      </c>
      <c r="I278" s="98">
        <f t="shared" si="4"/>
        <v>0</v>
      </c>
    </row>
    <row r="279" spans="1:9" s="79" customFormat="1">
      <c r="A279" s="75">
        <v>431303</v>
      </c>
      <c r="B279" s="76" t="s">
        <v>280</v>
      </c>
      <c r="C279" s="77" t="s">
        <v>5</v>
      </c>
      <c r="D279" s="77">
        <v>4</v>
      </c>
      <c r="E279" s="78">
        <v>186</v>
      </c>
      <c r="F279" s="78">
        <v>130</v>
      </c>
      <c r="G279" s="83">
        <v>0</v>
      </c>
      <c r="I279" s="98">
        <f t="shared" si="4"/>
        <v>316</v>
      </c>
    </row>
    <row r="280" spans="1:9" s="79" customFormat="1">
      <c r="A280" s="75">
        <v>431306</v>
      </c>
      <c r="B280" s="76" t="s">
        <v>281</v>
      </c>
      <c r="C280" s="77" t="s">
        <v>5</v>
      </c>
      <c r="D280" s="77">
        <v>1</v>
      </c>
      <c r="E280" s="78">
        <v>90</v>
      </c>
      <c r="F280" s="78">
        <v>60</v>
      </c>
      <c r="G280" s="83">
        <v>0</v>
      </c>
      <c r="I280" s="98">
        <f t="shared" si="4"/>
        <v>150</v>
      </c>
    </row>
    <row r="281" spans="1:9" s="79" customFormat="1">
      <c r="A281" s="75">
        <v>431308</v>
      </c>
      <c r="B281" s="76" t="s">
        <v>282</v>
      </c>
      <c r="C281" s="77" t="s">
        <v>5</v>
      </c>
      <c r="D281" s="77">
        <v>5</v>
      </c>
      <c r="E281" s="78">
        <v>0</v>
      </c>
      <c r="F281" s="78">
        <v>0</v>
      </c>
      <c r="G281" s="83">
        <v>0</v>
      </c>
      <c r="I281" s="98">
        <f t="shared" si="4"/>
        <v>0</v>
      </c>
    </row>
    <row r="282" spans="1:9" s="79" customFormat="1">
      <c r="A282" s="75">
        <v>431310</v>
      </c>
      <c r="B282" s="76" t="s">
        <v>283</v>
      </c>
      <c r="C282" s="77" t="s">
        <v>5</v>
      </c>
      <c r="D282" s="77">
        <v>4</v>
      </c>
      <c r="E282" s="78">
        <v>30</v>
      </c>
      <c r="F282" s="78">
        <v>10</v>
      </c>
      <c r="G282" s="83">
        <v>3</v>
      </c>
      <c r="I282" s="98">
        <f t="shared" si="4"/>
        <v>43</v>
      </c>
    </row>
    <row r="283" spans="1:9" s="79" customFormat="1">
      <c r="A283" s="75">
        <v>431320</v>
      </c>
      <c r="B283" s="76" t="s">
        <v>284</v>
      </c>
      <c r="C283" s="77" t="s">
        <v>5</v>
      </c>
      <c r="D283" s="77">
        <v>5</v>
      </c>
      <c r="E283" s="78">
        <v>0</v>
      </c>
      <c r="F283" s="78">
        <v>0</v>
      </c>
      <c r="G283" s="83">
        <v>0</v>
      </c>
      <c r="I283" s="98">
        <f t="shared" si="4"/>
        <v>0</v>
      </c>
    </row>
    <row r="284" spans="1:9" s="79" customFormat="1">
      <c r="A284" s="75">
        <v>431330</v>
      </c>
      <c r="B284" s="76" t="s">
        <v>285</v>
      </c>
      <c r="C284" s="77" t="s">
        <v>5</v>
      </c>
      <c r="D284" s="77">
        <v>5</v>
      </c>
      <c r="E284" s="78">
        <v>1056</v>
      </c>
      <c r="F284" s="78">
        <v>740</v>
      </c>
      <c r="G284" s="83">
        <v>0</v>
      </c>
      <c r="I284" s="98">
        <f t="shared" si="4"/>
        <v>1796</v>
      </c>
    </row>
    <row r="285" spans="1:9" s="79" customFormat="1">
      <c r="A285" s="75">
        <v>431333</v>
      </c>
      <c r="B285" s="76" t="s">
        <v>286</v>
      </c>
      <c r="C285" s="77" t="s">
        <v>5</v>
      </c>
      <c r="D285" s="77">
        <v>17</v>
      </c>
      <c r="E285" s="78">
        <v>60</v>
      </c>
      <c r="F285" s="78">
        <v>40</v>
      </c>
      <c r="G285" s="83">
        <v>0</v>
      </c>
      <c r="I285" s="98">
        <f t="shared" si="4"/>
        <v>100</v>
      </c>
    </row>
    <row r="286" spans="1:9" s="79" customFormat="1">
      <c r="A286" s="75">
        <v>431335</v>
      </c>
      <c r="B286" s="76" t="s">
        <v>287</v>
      </c>
      <c r="C286" s="77" t="s">
        <v>5</v>
      </c>
      <c r="D286" s="77">
        <v>5</v>
      </c>
      <c r="E286" s="78">
        <v>138</v>
      </c>
      <c r="F286" s="78">
        <v>90</v>
      </c>
      <c r="G286" s="83">
        <v>5</v>
      </c>
      <c r="I286" s="98">
        <f t="shared" si="4"/>
        <v>233</v>
      </c>
    </row>
    <row r="287" spans="1:9" s="79" customFormat="1">
      <c r="A287" s="75">
        <v>431337</v>
      </c>
      <c r="B287" s="76" t="s">
        <v>288</v>
      </c>
      <c r="C287" s="77" t="s">
        <v>5</v>
      </c>
      <c r="D287" s="77">
        <v>1</v>
      </c>
      <c r="E287" s="78">
        <v>108</v>
      </c>
      <c r="F287" s="78">
        <v>70</v>
      </c>
      <c r="G287" s="83">
        <v>0</v>
      </c>
      <c r="I287" s="98">
        <f t="shared" si="4"/>
        <v>178</v>
      </c>
    </row>
    <row r="288" spans="1:9" s="79" customFormat="1">
      <c r="A288" s="75">
        <v>431349</v>
      </c>
      <c r="B288" s="76" t="s">
        <v>289</v>
      </c>
      <c r="C288" s="77" t="s">
        <v>5</v>
      </c>
      <c r="D288" s="77">
        <v>15</v>
      </c>
      <c r="E288" s="78">
        <v>18</v>
      </c>
      <c r="F288" s="78">
        <v>10</v>
      </c>
      <c r="G288" s="83">
        <v>0</v>
      </c>
      <c r="I288" s="98">
        <f t="shared" si="4"/>
        <v>28</v>
      </c>
    </row>
    <row r="289" spans="1:9" s="79" customFormat="1">
      <c r="A289" s="75">
        <v>431339</v>
      </c>
      <c r="B289" s="76" t="s">
        <v>290</v>
      </c>
      <c r="C289" s="77" t="s">
        <v>5</v>
      </c>
      <c r="D289" s="77">
        <v>8</v>
      </c>
      <c r="E289" s="78">
        <v>18</v>
      </c>
      <c r="F289" s="78">
        <v>10</v>
      </c>
      <c r="G289" s="83">
        <v>0</v>
      </c>
      <c r="I289" s="98">
        <f t="shared" si="4"/>
        <v>28</v>
      </c>
    </row>
    <row r="290" spans="1:9" s="79" customFormat="1">
      <c r="A290" s="75">
        <v>431340</v>
      </c>
      <c r="B290" s="76" t="s">
        <v>291</v>
      </c>
      <c r="C290" s="77" t="s">
        <v>5</v>
      </c>
      <c r="D290" s="77">
        <v>1</v>
      </c>
      <c r="E290" s="78">
        <v>990</v>
      </c>
      <c r="F290" s="78">
        <v>690</v>
      </c>
      <c r="G290" s="83">
        <v>4</v>
      </c>
      <c r="I290" s="98">
        <f t="shared" si="4"/>
        <v>1684</v>
      </c>
    </row>
    <row r="291" spans="1:9" s="79" customFormat="1">
      <c r="A291" s="75">
        <v>431342</v>
      </c>
      <c r="B291" s="76" t="s">
        <v>292</v>
      </c>
      <c r="C291" s="77" t="s">
        <v>5</v>
      </c>
      <c r="D291" s="77">
        <v>14</v>
      </c>
      <c r="E291" s="78">
        <v>0</v>
      </c>
      <c r="F291" s="78">
        <v>0</v>
      </c>
      <c r="G291" s="83">
        <v>0</v>
      </c>
      <c r="I291" s="98">
        <f t="shared" si="4"/>
        <v>0</v>
      </c>
    </row>
    <row r="292" spans="1:9" s="79" customFormat="1">
      <c r="A292" s="75">
        <v>431344</v>
      </c>
      <c r="B292" s="76" t="s">
        <v>293</v>
      </c>
      <c r="C292" s="77" t="s">
        <v>5</v>
      </c>
      <c r="D292" s="77">
        <v>2</v>
      </c>
      <c r="E292" s="78">
        <v>18</v>
      </c>
      <c r="F292" s="78">
        <v>10</v>
      </c>
      <c r="G292" s="83">
        <v>0</v>
      </c>
      <c r="I292" s="98">
        <f t="shared" si="4"/>
        <v>28</v>
      </c>
    </row>
    <row r="293" spans="1:9" s="79" customFormat="1">
      <c r="A293" s="75">
        <v>431346</v>
      </c>
      <c r="B293" s="76" t="s">
        <v>294</v>
      </c>
      <c r="C293" s="77" t="s">
        <v>5</v>
      </c>
      <c r="D293" s="77">
        <v>15</v>
      </c>
      <c r="E293" s="78">
        <v>0</v>
      </c>
      <c r="F293" s="78">
        <v>0</v>
      </c>
      <c r="G293" s="83">
        <v>0</v>
      </c>
      <c r="I293" s="98">
        <f t="shared" si="4"/>
        <v>0</v>
      </c>
    </row>
    <row r="294" spans="1:9" s="79" customFormat="1">
      <c r="A294" s="75">
        <v>431350</v>
      </c>
      <c r="B294" s="76" t="s">
        <v>295</v>
      </c>
      <c r="C294" s="77" t="s">
        <v>5</v>
      </c>
      <c r="D294" s="77">
        <v>18</v>
      </c>
      <c r="E294" s="78">
        <v>132</v>
      </c>
      <c r="F294" s="78">
        <v>90</v>
      </c>
      <c r="G294" s="83">
        <v>0</v>
      </c>
      <c r="I294" s="98">
        <f t="shared" si="4"/>
        <v>222</v>
      </c>
    </row>
    <row r="295" spans="1:9" s="79" customFormat="1">
      <c r="A295" s="75">
        <v>431360</v>
      </c>
      <c r="B295" s="76" t="s">
        <v>296</v>
      </c>
      <c r="C295" s="77" t="s">
        <v>5</v>
      </c>
      <c r="D295" s="77">
        <v>6</v>
      </c>
      <c r="E295" s="78">
        <v>0</v>
      </c>
      <c r="F295" s="78">
        <v>0</v>
      </c>
      <c r="G295" s="83">
        <v>0</v>
      </c>
      <c r="I295" s="98">
        <f t="shared" si="4"/>
        <v>0</v>
      </c>
    </row>
    <row r="296" spans="1:9" s="79" customFormat="1">
      <c r="A296" s="75">
        <v>431365</v>
      </c>
      <c r="B296" s="76" t="s">
        <v>297</v>
      </c>
      <c r="C296" s="77" t="s">
        <v>5</v>
      </c>
      <c r="D296" s="77">
        <v>18</v>
      </c>
      <c r="E296" s="78">
        <v>36</v>
      </c>
      <c r="F296" s="78">
        <v>20</v>
      </c>
      <c r="G296" s="83">
        <v>0</v>
      </c>
      <c r="I296" s="98">
        <f t="shared" si="4"/>
        <v>56</v>
      </c>
    </row>
    <row r="297" spans="1:9" s="79" customFormat="1">
      <c r="A297" s="75">
        <v>431370</v>
      </c>
      <c r="B297" s="76" t="s">
        <v>298</v>
      </c>
      <c r="C297" s="77" t="s">
        <v>5</v>
      </c>
      <c r="D297" s="77">
        <v>15</v>
      </c>
      <c r="E297" s="78">
        <v>0</v>
      </c>
      <c r="F297" s="78">
        <v>0</v>
      </c>
      <c r="G297" s="83">
        <v>0</v>
      </c>
      <c r="I297" s="98">
        <f t="shared" si="4"/>
        <v>0</v>
      </c>
    </row>
    <row r="298" spans="1:9" s="79" customFormat="1">
      <c r="A298" s="75">
        <v>431380</v>
      </c>
      <c r="B298" s="76" t="s">
        <v>299</v>
      </c>
      <c r="C298" s="77" t="s">
        <v>5</v>
      </c>
      <c r="D298" s="77">
        <v>2</v>
      </c>
      <c r="E298" s="78">
        <v>48</v>
      </c>
      <c r="F298" s="78">
        <v>30</v>
      </c>
      <c r="G298" s="83">
        <v>0</v>
      </c>
      <c r="I298" s="98">
        <f t="shared" si="4"/>
        <v>78</v>
      </c>
    </row>
    <row r="299" spans="1:9" s="79" customFormat="1">
      <c r="A299" s="75">
        <v>431390</v>
      </c>
      <c r="B299" s="76" t="s">
        <v>300</v>
      </c>
      <c r="C299" s="77" t="s">
        <v>5</v>
      </c>
      <c r="D299" s="77">
        <v>17</v>
      </c>
      <c r="E299" s="78">
        <v>174</v>
      </c>
      <c r="F299" s="78">
        <v>110</v>
      </c>
      <c r="G299" s="83">
        <v>6</v>
      </c>
      <c r="I299" s="98">
        <f t="shared" si="4"/>
        <v>290</v>
      </c>
    </row>
    <row r="300" spans="1:9" s="79" customFormat="1">
      <c r="A300" s="75">
        <v>431395</v>
      </c>
      <c r="B300" s="76" t="s">
        <v>301</v>
      </c>
      <c r="C300" s="77" t="s">
        <v>5</v>
      </c>
      <c r="D300" s="77">
        <v>13</v>
      </c>
      <c r="E300" s="78">
        <v>0</v>
      </c>
      <c r="F300" s="78">
        <v>0</v>
      </c>
      <c r="G300" s="83">
        <v>0</v>
      </c>
      <c r="I300" s="98">
        <f t="shared" si="4"/>
        <v>0</v>
      </c>
    </row>
    <row r="301" spans="1:9" s="79" customFormat="1">
      <c r="A301" s="75">
        <v>431400</v>
      </c>
      <c r="B301" s="76" t="s">
        <v>302</v>
      </c>
      <c r="C301" s="77" t="s">
        <v>5</v>
      </c>
      <c r="D301" s="77">
        <v>5</v>
      </c>
      <c r="E301" s="78">
        <v>402</v>
      </c>
      <c r="F301" s="78">
        <v>270</v>
      </c>
      <c r="G301" s="83">
        <v>6</v>
      </c>
      <c r="I301" s="98">
        <f t="shared" si="4"/>
        <v>678</v>
      </c>
    </row>
    <row r="302" spans="1:9" s="79" customFormat="1">
      <c r="A302" s="75">
        <v>431402</v>
      </c>
      <c r="B302" s="76" t="s">
        <v>303</v>
      </c>
      <c r="C302" s="77" t="s">
        <v>5</v>
      </c>
      <c r="D302" s="77">
        <v>4</v>
      </c>
      <c r="E302" s="78">
        <v>30</v>
      </c>
      <c r="F302" s="78">
        <v>20</v>
      </c>
      <c r="G302" s="83">
        <v>0</v>
      </c>
      <c r="I302" s="98">
        <f t="shared" si="4"/>
        <v>50</v>
      </c>
    </row>
    <row r="303" spans="1:9" s="79" customFormat="1">
      <c r="A303" s="75">
        <v>431403</v>
      </c>
      <c r="B303" s="76" t="s">
        <v>304</v>
      </c>
      <c r="C303" s="77" t="s">
        <v>5</v>
      </c>
      <c r="D303" s="77">
        <v>1</v>
      </c>
      <c r="E303" s="78">
        <v>18</v>
      </c>
      <c r="F303" s="78">
        <v>0</v>
      </c>
      <c r="G303" s="83">
        <v>5</v>
      </c>
      <c r="I303" s="98">
        <f t="shared" si="4"/>
        <v>23</v>
      </c>
    </row>
    <row r="304" spans="1:9" s="79" customFormat="1">
      <c r="A304" s="75">
        <v>431405</v>
      </c>
      <c r="B304" s="76" t="s">
        <v>305</v>
      </c>
      <c r="C304" s="77" t="s">
        <v>5</v>
      </c>
      <c r="D304" s="77">
        <v>1</v>
      </c>
      <c r="E304" s="78">
        <v>210</v>
      </c>
      <c r="F304" s="78">
        <v>140</v>
      </c>
      <c r="G304" s="83">
        <v>0</v>
      </c>
      <c r="I304" s="98">
        <f t="shared" si="4"/>
        <v>350</v>
      </c>
    </row>
    <row r="305" spans="1:9" s="79" customFormat="1">
      <c r="A305" s="75">
        <v>431406</v>
      </c>
      <c r="B305" s="76" t="s">
        <v>306</v>
      </c>
      <c r="C305" s="77" t="s">
        <v>5</v>
      </c>
      <c r="D305" s="77">
        <v>8</v>
      </c>
      <c r="E305" s="78">
        <v>0</v>
      </c>
      <c r="F305" s="78">
        <v>0</v>
      </c>
      <c r="G305" s="83">
        <v>0</v>
      </c>
      <c r="I305" s="98">
        <f t="shared" si="4"/>
        <v>0</v>
      </c>
    </row>
    <row r="306" spans="1:9" s="79" customFormat="1">
      <c r="A306" s="75">
        <v>431407</v>
      </c>
      <c r="B306" s="76" t="s">
        <v>307</v>
      </c>
      <c r="C306" s="77" t="s">
        <v>5</v>
      </c>
      <c r="D306" s="77">
        <v>13</v>
      </c>
      <c r="E306" s="78">
        <v>24</v>
      </c>
      <c r="F306" s="78">
        <v>20</v>
      </c>
      <c r="G306" s="83">
        <v>0</v>
      </c>
      <c r="I306" s="98">
        <f t="shared" si="4"/>
        <v>44</v>
      </c>
    </row>
    <row r="307" spans="1:9" s="79" customFormat="1">
      <c r="A307" s="75">
        <v>431410</v>
      </c>
      <c r="B307" s="76" t="s">
        <v>308</v>
      </c>
      <c r="C307" s="77" t="s">
        <v>5</v>
      </c>
      <c r="D307" s="77">
        <v>6</v>
      </c>
      <c r="E307" s="78">
        <v>3360</v>
      </c>
      <c r="F307" s="78">
        <v>2370</v>
      </c>
      <c r="G307" s="83">
        <v>0</v>
      </c>
      <c r="I307" s="98">
        <f t="shared" si="4"/>
        <v>5730</v>
      </c>
    </row>
    <row r="308" spans="1:9" s="79" customFormat="1">
      <c r="A308" s="75">
        <v>431413</v>
      </c>
      <c r="B308" s="76" t="s">
        <v>309</v>
      </c>
      <c r="C308" s="77" t="s">
        <v>5</v>
      </c>
      <c r="D308" s="77">
        <v>11</v>
      </c>
      <c r="E308" s="78">
        <v>12</v>
      </c>
      <c r="F308" s="78">
        <v>0</v>
      </c>
      <c r="G308" s="83">
        <v>0</v>
      </c>
      <c r="I308" s="98">
        <f t="shared" si="4"/>
        <v>12</v>
      </c>
    </row>
    <row r="309" spans="1:9" s="79" customFormat="1">
      <c r="A309" s="75">
        <v>431415</v>
      </c>
      <c r="B309" s="76" t="s">
        <v>310</v>
      </c>
      <c r="C309" s="77" t="s">
        <v>5</v>
      </c>
      <c r="D309" s="77">
        <v>16</v>
      </c>
      <c r="E309" s="78">
        <v>0</v>
      </c>
      <c r="F309" s="78">
        <v>0</v>
      </c>
      <c r="G309" s="83">
        <v>0</v>
      </c>
      <c r="I309" s="98">
        <f t="shared" si="4"/>
        <v>0</v>
      </c>
    </row>
    <row r="310" spans="1:9" s="79" customFormat="1">
      <c r="A310" s="75">
        <v>431417</v>
      </c>
      <c r="B310" s="76" t="s">
        <v>311</v>
      </c>
      <c r="C310" s="77" t="s">
        <v>5</v>
      </c>
      <c r="D310" s="77">
        <v>3</v>
      </c>
      <c r="E310" s="78">
        <v>0</v>
      </c>
      <c r="F310" s="78">
        <v>0</v>
      </c>
      <c r="G310" s="83">
        <v>0</v>
      </c>
      <c r="I310" s="98">
        <f t="shared" si="4"/>
        <v>0</v>
      </c>
    </row>
    <row r="311" spans="1:9" s="79" customFormat="1">
      <c r="A311" s="75">
        <v>431420</v>
      </c>
      <c r="B311" s="76" t="s">
        <v>312</v>
      </c>
      <c r="C311" s="77" t="s">
        <v>5</v>
      </c>
      <c r="D311" s="77">
        <v>3</v>
      </c>
      <c r="E311" s="78">
        <v>30</v>
      </c>
      <c r="F311" s="78">
        <v>10</v>
      </c>
      <c r="G311" s="83">
        <v>5</v>
      </c>
      <c r="I311" s="98">
        <f t="shared" si="4"/>
        <v>45</v>
      </c>
    </row>
    <row r="312" spans="1:9" s="79" customFormat="1">
      <c r="A312" s="75">
        <v>431430</v>
      </c>
      <c r="B312" s="76" t="s">
        <v>313</v>
      </c>
      <c r="C312" s="77" t="s">
        <v>5</v>
      </c>
      <c r="D312" s="77">
        <v>17</v>
      </c>
      <c r="E312" s="78">
        <v>12</v>
      </c>
      <c r="F312" s="78">
        <v>10</v>
      </c>
      <c r="G312" s="83">
        <v>0</v>
      </c>
      <c r="I312" s="98">
        <f t="shared" si="4"/>
        <v>22</v>
      </c>
    </row>
    <row r="313" spans="1:9" s="79" customFormat="1">
      <c r="A313" s="75">
        <v>431440</v>
      </c>
      <c r="B313" s="76" t="s">
        <v>314</v>
      </c>
      <c r="C313" s="77" t="s">
        <v>5</v>
      </c>
      <c r="D313" s="77">
        <v>3</v>
      </c>
      <c r="E313" s="78">
        <v>1020</v>
      </c>
      <c r="F313" s="78">
        <v>720</v>
      </c>
      <c r="G313" s="83">
        <v>0</v>
      </c>
      <c r="I313" s="98">
        <f t="shared" si="4"/>
        <v>1740</v>
      </c>
    </row>
    <row r="314" spans="1:9" s="79" customFormat="1">
      <c r="A314" s="75">
        <v>431442</v>
      </c>
      <c r="B314" s="76" t="s">
        <v>315</v>
      </c>
      <c r="C314" s="77" t="s">
        <v>5</v>
      </c>
      <c r="D314" s="77">
        <v>5</v>
      </c>
      <c r="E314" s="78">
        <v>18</v>
      </c>
      <c r="F314" s="78">
        <v>10</v>
      </c>
      <c r="G314" s="83">
        <v>4</v>
      </c>
      <c r="I314" s="98">
        <f t="shared" si="4"/>
        <v>32</v>
      </c>
    </row>
    <row r="315" spans="1:9" s="79" customFormat="1">
      <c r="A315" s="75">
        <v>431445</v>
      </c>
      <c r="B315" s="76" t="s">
        <v>316</v>
      </c>
      <c r="C315" s="77" t="s">
        <v>5</v>
      </c>
      <c r="D315" s="77">
        <v>2</v>
      </c>
      <c r="E315" s="78">
        <v>18</v>
      </c>
      <c r="F315" s="78">
        <v>10</v>
      </c>
      <c r="G315" s="83">
        <v>0</v>
      </c>
      <c r="I315" s="98">
        <f t="shared" si="4"/>
        <v>28</v>
      </c>
    </row>
    <row r="316" spans="1:9" s="79" customFormat="1">
      <c r="A316" s="75">
        <v>431446</v>
      </c>
      <c r="B316" s="76" t="s">
        <v>317</v>
      </c>
      <c r="C316" s="77" t="s">
        <v>5</v>
      </c>
      <c r="D316" s="77">
        <v>5</v>
      </c>
      <c r="E316" s="78">
        <v>0</v>
      </c>
      <c r="F316" s="78">
        <v>0</v>
      </c>
      <c r="G316" s="83">
        <v>0</v>
      </c>
      <c r="I316" s="98">
        <f t="shared" si="4"/>
        <v>0</v>
      </c>
    </row>
    <row r="317" spans="1:9" s="79" customFormat="1">
      <c r="A317" s="75">
        <v>431447</v>
      </c>
      <c r="B317" s="76" t="s">
        <v>318</v>
      </c>
      <c r="C317" s="77" t="s">
        <v>5</v>
      </c>
      <c r="D317" s="77">
        <v>4</v>
      </c>
      <c r="E317" s="78">
        <v>18</v>
      </c>
      <c r="F317" s="78">
        <v>10</v>
      </c>
      <c r="G317" s="83">
        <v>0</v>
      </c>
      <c r="I317" s="98">
        <f t="shared" si="4"/>
        <v>28</v>
      </c>
    </row>
    <row r="318" spans="1:9" s="79" customFormat="1">
      <c r="A318" s="75">
        <v>431449</v>
      </c>
      <c r="B318" s="76" t="s">
        <v>319</v>
      </c>
      <c r="C318" s="77" t="s">
        <v>5</v>
      </c>
      <c r="D318" s="77">
        <v>2</v>
      </c>
      <c r="E318" s="78">
        <v>0</v>
      </c>
      <c r="F318" s="78">
        <v>0</v>
      </c>
      <c r="G318" s="83">
        <v>0</v>
      </c>
      <c r="I318" s="98">
        <f t="shared" si="4"/>
        <v>0</v>
      </c>
    </row>
    <row r="319" spans="1:9" s="79" customFormat="1">
      <c r="A319" s="75">
        <v>431450</v>
      </c>
      <c r="B319" s="76" t="s">
        <v>320</v>
      </c>
      <c r="C319" s="77" t="s">
        <v>5</v>
      </c>
      <c r="D319" s="77">
        <v>3</v>
      </c>
      <c r="E319" s="78">
        <v>48</v>
      </c>
      <c r="F319" s="78">
        <v>30</v>
      </c>
      <c r="G319" s="83">
        <v>3</v>
      </c>
      <c r="I319" s="98">
        <f t="shared" si="4"/>
        <v>81</v>
      </c>
    </row>
    <row r="320" spans="1:9" s="79" customFormat="1">
      <c r="A320" s="75">
        <v>431454</v>
      </c>
      <c r="B320" s="76" t="s">
        <v>321</v>
      </c>
      <c r="C320" s="77" t="s">
        <v>5</v>
      </c>
      <c r="D320" s="77">
        <v>5</v>
      </c>
      <c r="E320" s="78">
        <v>0</v>
      </c>
      <c r="F320" s="78">
        <v>0</v>
      </c>
      <c r="G320" s="83">
        <v>0</v>
      </c>
      <c r="I320" s="98">
        <f t="shared" si="4"/>
        <v>0</v>
      </c>
    </row>
    <row r="321" spans="1:9" s="79" customFormat="1">
      <c r="A321" s="75">
        <v>431455</v>
      </c>
      <c r="B321" s="76" t="s">
        <v>322</v>
      </c>
      <c r="C321" s="77" t="s">
        <v>5</v>
      </c>
      <c r="D321" s="77">
        <v>12</v>
      </c>
      <c r="E321" s="78">
        <v>0</v>
      </c>
      <c r="F321" s="78">
        <v>0</v>
      </c>
      <c r="G321" s="83">
        <v>0</v>
      </c>
      <c r="I321" s="98">
        <f t="shared" si="4"/>
        <v>0</v>
      </c>
    </row>
    <row r="322" spans="1:9" s="79" customFormat="1">
      <c r="A322" s="75">
        <v>431460</v>
      </c>
      <c r="B322" s="76" t="s">
        <v>323</v>
      </c>
      <c r="C322" s="77" t="s">
        <v>5</v>
      </c>
      <c r="D322" s="77">
        <v>3</v>
      </c>
      <c r="E322" s="78">
        <v>60</v>
      </c>
      <c r="F322" s="78">
        <v>40</v>
      </c>
      <c r="G322" s="83">
        <v>4</v>
      </c>
      <c r="I322" s="98">
        <f t="shared" si="4"/>
        <v>104</v>
      </c>
    </row>
    <row r="323" spans="1:9" s="79" customFormat="1">
      <c r="A323" s="75">
        <v>431470</v>
      </c>
      <c r="B323" s="76" t="s">
        <v>324</v>
      </c>
      <c r="C323" s="77" t="s">
        <v>5</v>
      </c>
      <c r="D323" s="77">
        <v>2</v>
      </c>
      <c r="E323" s="78">
        <v>0</v>
      </c>
      <c r="F323" s="78">
        <v>0</v>
      </c>
      <c r="G323" s="83">
        <v>0</v>
      </c>
      <c r="I323" s="98">
        <f t="shared" si="4"/>
        <v>0</v>
      </c>
    </row>
    <row r="324" spans="1:9" s="79" customFormat="1">
      <c r="A324" s="75">
        <v>431475</v>
      </c>
      <c r="B324" s="76" t="s">
        <v>325</v>
      </c>
      <c r="C324" s="77" t="s">
        <v>5</v>
      </c>
      <c r="D324" s="77">
        <v>16</v>
      </c>
      <c r="E324" s="78">
        <v>0</v>
      </c>
      <c r="F324" s="78">
        <v>0</v>
      </c>
      <c r="G324" s="83">
        <v>0</v>
      </c>
      <c r="I324" s="98">
        <f t="shared" ref="I324:I387" si="5">E324+F324+G324</f>
        <v>0</v>
      </c>
    </row>
    <row r="325" spans="1:9" s="79" customFormat="1">
      <c r="A325" s="75">
        <v>431477</v>
      </c>
      <c r="B325" s="76" t="s">
        <v>326</v>
      </c>
      <c r="C325" s="77" t="s">
        <v>5</v>
      </c>
      <c r="D325" s="77">
        <v>6</v>
      </c>
      <c r="E325" s="78">
        <v>0</v>
      </c>
      <c r="F325" s="78">
        <v>0</v>
      </c>
      <c r="G325" s="83">
        <v>0</v>
      </c>
      <c r="I325" s="98">
        <f t="shared" si="5"/>
        <v>0</v>
      </c>
    </row>
    <row r="326" spans="1:9" s="79" customFormat="1">
      <c r="A326" s="75">
        <v>431478</v>
      </c>
      <c r="B326" s="76" t="s">
        <v>327</v>
      </c>
      <c r="C326" s="77" t="s">
        <v>5</v>
      </c>
      <c r="D326" s="77">
        <v>11</v>
      </c>
      <c r="E326" s="78">
        <v>0</v>
      </c>
      <c r="F326" s="78">
        <v>0</v>
      </c>
      <c r="G326" s="83">
        <v>0</v>
      </c>
      <c r="I326" s="98">
        <f t="shared" si="5"/>
        <v>0</v>
      </c>
    </row>
    <row r="327" spans="1:9" s="79" customFormat="1">
      <c r="A327" s="75">
        <v>431480</v>
      </c>
      <c r="B327" s="76" t="s">
        <v>328</v>
      </c>
      <c r="C327" s="77" t="s">
        <v>5</v>
      </c>
      <c r="D327" s="77">
        <v>1</v>
      </c>
      <c r="E327" s="78">
        <v>156</v>
      </c>
      <c r="F327" s="78">
        <v>110</v>
      </c>
      <c r="G327" s="83">
        <v>0</v>
      </c>
      <c r="I327" s="98">
        <f t="shared" si="5"/>
        <v>266</v>
      </c>
    </row>
    <row r="328" spans="1:9" s="79" customFormat="1">
      <c r="A328" s="75">
        <v>431490</v>
      </c>
      <c r="B328" s="76" t="s">
        <v>329</v>
      </c>
      <c r="C328" s="77" t="s">
        <v>5</v>
      </c>
      <c r="D328" s="77">
        <v>1</v>
      </c>
      <c r="E328" s="78">
        <v>4242</v>
      </c>
      <c r="F328" s="78">
        <v>3580</v>
      </c>
      <c r="G328" s="83">
        <v>0</v>
      </c>
      <c r="I328" s="98">
        <f t="shared" si="5"/>
        <v>7822</v>
      </c>
    </row>
    <row r="329" spans="1:9" s="79" customFormat="1">
      <c r="A329" s="75">
        <v>431500</v>
      </c>
      <c r="B329" s="76" t="s">
        <v>330</v>
      </c>
      <c r="C329" s="77" t="s">
        <v>5</v>
      </c>
      <c r="D329" s="77">
        <v>14</v>
      </c>
      <c r="E329" s="78">
        <v>0</v>
      </c>
      <c r="F329" s="78">
        <v>0</v>
      </c>
      <c r="G329" s="83">
        <v>0</v>
      </c>
      <c r="I329" s="98">
        <f t="shared" si="5"/>
        <v>0</v>
      </c>
    </row>
    <row r="330" spans="1:9" s="79" customFormat="1">
      <c r="A330" s="75">
        <v>431505</v>
      </c>
      <c r="B330" s="76" t="s">
        <v>331</v>
      </c>
      <c r="C330" s="77" t="s">
        <v>5</v>
      </c>
      <c r="D330" s="77">
        <v>14</v>
      </c>
      <c r="E330" s="78">
        <v>0</v>
      </c>
      <c r="F330" s="78">
        <v>0</v>
      </c>
      <c r="G330" s="83">
        <v>0</v>
      </c>
      <c r="I330" s="98">
        <f t="shared" si="5"/>
        <v>0</v>
      </c>
    </row>
    <row r="331" spans="1:9" s="79" customFormat="1">
      <c r="A331" s="75">
        <v>431507</v>
      </c>
      <c r="B331" s="76" t="s">
        <v>332</v>
      </c>
      <c r="C331" s="77" t="s">
        <v>5</v>
      </c>
      <c r="D331" s="77">
        <v>14</v>
      </c>
      <c r="E331" s="78">
        <v>0</v>
      </c>
      <c r="F331" s="78">
        <v>0</v>
      </c>
      <c r="G331" s="83">
        <v>0</v>
      </c>
      <c r="I331" s="98">
        <f t="shared" si="5"/>
        <v>0</v>
      </c>
    </row>
    <row r="332" spans="1:9" s="79" customFormat="1">
      <c r="A332" s="75">
        <v>431510</v>
      </c>
      <c r="B332" s="76" t="s">
        <v>333</v>
      </c>
      <c r="C332" s="77" t="s">
        <v>5</v>
      </c>
      <c r="D332" s="77">
        <v>12</v>
      </c>
      <c r="E332" s="78">
        <v>0</v>
      </c>
      <c r="F332" s="78">
        <v>0</v>
      </c>
      <c r="G332" s="83">
        <v>0</v>
      </c>
      <c r="I332" s="98">
        <f t="shared" si="5"/>
        <v>0</v>
      </c>
    </row>
    <row r="333" spans="1:9" s="79" customFormat="1">
      <c r="A333" s="75">
        <v>431513</v>
      </c>
      <c r="B333" s="76" t="s">
        <v>334</v>
      </c>
      <c r="C333" s="77" t="s">
        <v>5</v>
      </c>
      <c r="D333" s="77">
        <v>16</v>
      </c>
      <c r="E333" s="78">
        <v>12</v>
      </c>
      <c r="F333" s="78">
        <v>0</v>
      </c>
      <c r="G333" s="83">
        <v>2</v>
      </c>
      <c r="I333" s="98">
        <f t="shared" si="5"/>
        <v>14</v>
      </c>
    </row>
    <row r="334" spans="1:9" s="79" customFormat="1">
      <c r="A334" s="75">
        <v>431514</v>
      </c>
      <c r="B334" s="76" t="s">
        <v>335</v>
      </c>
      <c r="C334" s="77" t="s">
        <v>5</v>
      </c>
      <c r="D334" s="77">
        <v>1</v>
      </c>
      <c r="E334" s="78">
        <v>144</v>
      </c>
      <c r="F334" s="78">
        <v>100</v>
      </c>
      <c r="G334" s="83">
        <v>0</v>
      </c>
      <c r="I334" s="98">
        <f t="shared" si="5"/>
        <v>244</v>
      </c>
    </row>
    <row r="335" spans="1:9" s="79" customFormat="1">
      <c r="A335" s="75">
        <v>431515</v>
      </c>
      <c r="B335" s="76" t="s">
        <v>336</v>
      </c>
      <c r="C335" s="77" t="s">
        <v>5</v>
      </c>
      <c r="D335" s="77">
        <v>16</v>
      </c>
      <c r="E335" s="78">
        <v>30</v>
      </c>
      <c r="F335" s="78">
        <v>10</v>
      </c>
      <c r="G335" s="83">
        <v>5</v>
      </c>
      <c r="I335" s="98">
        <f t="shared" si="5"/>
        <v>45</v>
      </c>
    </row>
    <row r="336" spans="1:9" s="79" customFormat="1">
      <c r="A336" s="75">
        <v>431517</v>
      </c>
      <c r="B336" s="76" t="s">
        <v>337</v>
      </c>
      <c r="C336" s="77" t="s">
        <v>5</v>
      </c>
      <c r="D336" s="77">
        <v>5</v>
      </c>
      <c r="E336" s="78">
        <v>0</v>
      </c>
      <c r="F336" s="78">
        <v>0</v>
      </c>
      <c r="G336" s="83">
        <v>0</v>
      </c>
      <c r="I336" s="98">
        <f t="shared" si="5"/>
        <v>0</v>
      </c>
    </row>
    <row r="337" spans="1:9" s="79" customFormat="1">
      <c r="A337" s="75">
        <v>431520</v>
      </c>
      <c r="B337" s="76" t="s">
        <v>338</v>
      </c>
      <c r="C337" s="77" t="s">
        <v>5</v>
      </c>
      <c r="D337" s="77">
        <v>16</v>
      </c>
      <c r="E337" s="78">
        <v>18</v>
      </c>
      <c r="F337" s="78">
        <v>10</v>
      </c>
      <c r="G337" s="83">
        <v>0</v>
      </c>
      <c r="I337" s="98">
        <f t="shared" si="5"/>
        <v>28</v>
      </c>
    </row>
    <row r="338" spans="1:9" s="79" customFormat="1">
      <c r="A338" s="75">
        <v>431530</v>
      </c>
      <c r="B338" s="76" t="s">
        <v>339</v>
      </c>
      <c r="C338" s="77" t="s">
        <v>5</v>
      </c>
      <c r="D338" s="77">
        <v>10</v>
      </c>
      <c r="E338" s="78">
        <v>0</v>
      </c>
      <c r="F338" s="78">
        <v>0</v>
      </c>
      <c r="G338" s="83">
        <v>0</v>
      </c>
      <c r="I338" s="98">
        <f t="shared" si="5"/>
        <v>0</v>
      </c>
    </row>
    <row r="339" spans="1:9" s="79" customFormat="1">
      <c r="A339" s="75">
        <v>431531</v>
      </c>
      <c r="B339" s="76" t="s">
        <v>340</v>
      </c>
      <c r="C339" s="77" t="s">
        <v>5</v>
      </c>
      <c r="D339" s="77">
        <v>11</v>
      </c>
      <c r="E339" s="78">
        <v>0</v>
      </c>
      <c r="F339" s="78">
        <v>0</v>
      </c>
      <c r="G339" s="83">
        <v>0</v>
      </c>
      <c r="I339" s="98">
        <f t="shared" si="5"/>
        <v>0</v>
      </c>
    </row>
    <row r="340" spans="1:9" s="79" customFormat="1">
      <c r="A340" s="75">
        <v>431532</v>
      </c>
      <c r="B340" s="76" t="s">
        <v>341</v>
      </c>
      <c r="C340" s="77" t="s">
        <v>5</v>
      </c>
      <c r="D340" s="77">
        <v>4</v>
      </c>
      <c r="E340" s="78">
        <v>120</v>
      </c>
      <c r="F340" s="78">
        <v>80</v>
      </c>
      <c r="G340" s="83">
        <v>0</v>
      </c>
      <c r="I340" s="98">
        <f t="shared" si="5"/>
        <v>200</v>
      </c>
    </row>
    <row r="341" spans="1:9" s="79" customFormat="1">
      <c r="A341" s="75">
        <v>431535</v>
      </c>
      <c r="B341" s="76" t="s">
        <v>342</v>
      </c>
      <c r="C341" s="77" t="s">
        <v>5</v>
      </c>
      <c r="D341" s="77">
        <v>9</v>
      </c>
      <c r="E341" s="78">
        <v>126</v>
      </c>
      <c r="F341" s="80">
        <v>0</v>
      </c>
      <c r="G341" s="83">
        <v>0</v>
      </c>
      <c r="I341" s="98">
        <f t="shared" si="5"/>
        <v>126</v>
      </c>
    </row>
    <row r="342" spans="1:9" s="79" customFormat="1">
      <c r="A342" s="75">
        <v>431540</v>
      </c>
      <c r="B342" s="76" t="s">
        <v>343</v>
      </c>
      <c r="C342" s="77" t="s">
        <v>5</v>
      </c>
      <c r="D342" s="77">
        <v>15</v>
      </c>
      <c r="E342" s="78">
        <v>0</v>
      </c>
      <c r="F342" s="78">
        <v>0</v>
      </c>
      <c r="G342" s="83">
        <v>0</v>
      </c>
      <c r="I342" s="98">
        <f t="shared" si="5"/>
        <v>0</v>
      </c>
    </row>
    <row r="343" spans="1:9" s="79" customFormat="1">
      <c r="A343" s="75">
        <v>431545</v>
      </c>
      <c r="B343" s="76" t="s">
        <v>344</v>
      </c>
      <c r="C343" s="77" t="s">
        <v>5</v>
      </c>
      <c r="D343" s="77">
        <v>16</v>
      </c>
      <c r="E343" s="78">
        <v>12</v>
      </c>
      <c r="F343" s="78">
        <v>0</v>
      </c>
      <c r="G343" s="83">
        <v>0</v>
      </c>
      <c r="I343" s="98">
        <f t="shared" si="5"/>
        <v>12</v>
      </c>
    </row>
    <row r="344" spans="1:9" s="79" customFormat="1">
      <c r="A344" s="75">
        <v>431550</v>
      </c>
      <c r="B344" s="76" t="s">
        <v>345</v>
      </c>
      <c r="C344" s="77" t="s">
        <v>5</v>
      </c>
      <c r="D344" s="77">
        <v>4</v>
      </c>
      <c r="E344" s="78">
        <v>54</v>
      </c>
      <c r="F344" s="78">
        <v>30</v>
      </c>
      <c r="G344" s="83">
        <v>6</v>
      </c>
      <c r="I344" s="98">
        <f t="shared" si="5"/>
        <v>90</v>
      </c>
    </row>
    <row r="345" spans="1:9" s="79" customFormat="1">
      <c r="A345" s="75">
        <v>431555</v>
      </c>
      <c r="B345" s="76" t="s">
        <v>346</v>
      </c>
      <c r="C345" s="77" t="s">
        <v>5</v>
      </c>
      <c r="D345" s="77">
        <v>11</v>
      </c>
      <c r="E345" s="78">
        <v>96</v>
      </c>
      <c r="F345" s="78">
        <v>70</v>
      </c>
      <c r="G345" s="83">
        <v>0</v>
      </c>
      <c r="I345" s="98">
        <f t="shared" si="5"/>
        <v>166</v>
      </c>
    </row>
    <row r="346" spans="1:9" s="79" customFormat="1">
      <c r="A346" s="75">
        <v>431560</v>
      </c>
      <c r="B346" s="76" t="s">
        <v>347</v>
      </c>
      <c r="C346" s="77" t="s">
        <v>5</v>
      </c>
      <c r="D346" s="77">
        <v>3</v>
      </c>
      <c r="E346" s="78">
        <v>402</v>
      </c>
      <c r="F346" s="78">
        <v>280</v>
      </c>
      <c r="G346" s="83">
        <v>3</v>
      </c>
      <c r="I346" s="98">
        <f t="shared" si="5"/>
        <v>685</v>
      </c>
    </row>
    <row r="347" spans="1:9" s="79" customFormat="1">
      <c r="A347" s="75">
        <v>431570</v>
      </c>
      <c r="B347" s="76" t="s">
        <v>348</v>
      </c>
      <c r="C347" s="77" t="s">
        <v>5</v>
      </c>
      <c r="D347" s="77">
        <v>13</v>
      </c>
      <c r="E347" s="78">
        <v>144</v>
      </c>
      <c r="F347" s="78">
        <v>100</v>
      </c>
      <c r="G347" s="83">
        <v>0</v>
      </c>
      <c r="I347" s="98">
        <f t="shared" si="5"/>
        <v>244</v>
      </c>
    </row>
    <row r="348" spans="1:9" s="79" customFormat="1">
      <c r="A348" s="75">
        <v>431575</v>
      </c>
      <c r="B348" s="76" t="s">
        <v>349</v>
      </c>
      <c r="C348" s="77" t="s">
        <v>5</v>
      </c>
      <c r="D348" s="77">
        <v>1</v>
      </c>
      <c r="E348" s="78">
        <v>18</v>
      </c>
      <c r="F348" s="78">
        <v>10</v>
      </c>
      <c r="G348" s="83">
        <v>0</v>
      </c>
      <c r="I348" s="98">
        <f t="shared" si="5"/>
        <v>28</v>
      </c>
    </row>
    <row r="349" spans="1:9" s="79" customFormat="1">
      <c r="A349" s="75">
        <v>431580</v>
      </c>
      <c r="B349" s="76" t="s">
        <v>350</v>
      </c>
      <c r="C349" s="77" t="s">
        <v>5</v>
      </c>
      <c r="D349" s="77">
        <v>16</v>
      </c>
      <c r="E349" s="78">
        <v>42</v>
      </c>
      <c r="F349" s="78">
        <v>30</v>
      </c>
      <c r="G349" s="83">
        <v>0</v>
      </c>
      <c r="I349" s="98">
        <f t="shared" si="5"/>
        <v>72</v>
      </c>
    </row>
    <row r="350" spans="1:9" s="79" customFormat="1">
      <c r="A350" s="75">
        <v>431590</v>
      </c>
      <c r="B350" s="76" t="s">
        <v>351</v>
      </c>
      <c r="C350" s="77" t="s">
        <v>5</v>
      </c>
      <c r="D350" s="77">
        <v>2</v>
      </c>
      <c r="E350" s="78">
        <v>186</v>
      </c>
      <c r="F350" s="78">
        <v>130</v>
      </c>
      <c r="G350" s="83">
        <v>0</v>
      </c>
      <c r="I350" s="98">
        <f t="shared" si="5"/>
        <v>316</v>
      </c>
    </row>
    <row r="351" spans="1:9" s="79" customFormat="1">
      <c r="A351" s="75">
        <v>431595</v>
      </c>
      <c r="B351" s="76" t="s">
        <v>352</v>
      </c>
      <c r="C351" s="77" t="s">
        <v>5</v>
      </c>
      <c r="D351" s="77">
        <v>12</v>
      </c>
      <c r="E351" s="78">
        <v>18</v>
      </c>
      <c r="F351" s="78">
        <v>0</v>
      </c>
      <c r="G351" s="83">
        <v>5</v>
      </c>
      <c r="I351" s="98">
        <f t="shared" si="5"/>
        <v>23</v>
      </c>
    </row>
    <row r="352" spans="1:9" s="79" customFormat="1">
      <c r="A352" s="75">
        <v>431600</v>
      </c>
      <c r="B352" s="76" t="s">
        <v>353</v>
      </c>
      <c r="C352" s="77" t="s">
        <v>5</v>
      </c>
      <c r="D352" s="77">
        <v>1</v>
      </c>
      <c r="E352" s="78">
        <v>84</v>
      </c>
      <c r="F352" s="78">
        <v>50</v>
      </c>
      <c r="G352" s="83">
        <v>0</v>
      </c>
      <c r="I352" s="98">
        <f t="shared" si="5"/>
        <v>134</v>
      </c>
    </row>
    <row r="353" spans="1:9" s="79" customFormat="1">
      <c r="A353" s="75">
        <v>431610</v>
      </c>
      <c r="B353" s="76" t="s">
        <v>354</v>
      </c>
      <c r="C353" s="77" t="s">
        <v>5</v>
      </c>
      <c r="D353" s="77">
        <v>15</v>
      </c>
      <c r="E353" s="78">
        <v>36</v>
      </c>
      <c r="F353" s="78">
        <v>20</v>
      </c>
      <c r="G353" s="83">
        <v>0</v>
      </c>
      <c r="I353" s="98">
        <f t="shared" si="5"/>
        <v>56</v>
      </c>
    </row>
    <row r="354" spans="1:9" s="79" customFormat="1">
      <c r="A354" s="75">
        <v>431620</v>
      </c>
      <c r="B354" s="76" t="s">
        <v>355</v>
      </c>
      <c r="C354" s="77" t="s">
        <v>5</v>
      </c>
      <c r="D354" s="77">
        <v>15</v>
      </c>
      <c r="E354" s="78">
        <v>18</v>
      </c>
      <c r="F354" s="78">
        <v>10</v>
      </c>
      <c r="G354" s="83">
        <v>4</v>
      </c>
      <c r="I354" s="98">
        <f t="shared" si="5"/>
        <v>32</v>
      </c>
    </row>
    <row r="355" spans="1:9" s="79" customFormat="1">
      <c r="A355" s="75">
        <v>431630</v>
      </c>
      <c r="B355" s="76" t="s">
        <v>356</v>
      </c>
      <c r="C355" s="77" t="s">
        <v>5</v>
      </c>
      <c r="D355" s="77">
        <v>12</v>
      </c>
      <c r="E355" s="78">
        <v>0</v>
      </c>
      <c r="F355" s="78">
        <v>0</v>
      </c>
      <c r="G355" s="83">
        <v>0</v>
      </c>
      <c r="I355" s="98">
        <f t="shared" si="5"/>
        <v>0</v>
      </c>
    </row>
    <row r="356" spans="1:9" s="79" customFormat="1">
      <c r="A356" s="75">
        <v>431640</v>
      </c>
      <c r="B356" s="76" t="s">
        <v>357</v>
      </c>
      <c r="C356" s="77" t="s">
        <v>5</v>
      </c>
      <c r="D356" s="77">
        <v>10</v>
      </c>
      <c r="E356" s="78">
        <v>144</v>
      </c>
      <c r="F356" s="78">
        <v>100</v>
      </c>
      <c r="G356" s="83">
        <v>0</v>
      </c>
      <c r="I356" s="98">
        <f t="shared" si="5"/>
        <v>244</v>
      </c>
    </row>
    <row r="357" spans="1:9" s="79" customFormat="1">
      <c r="A357" s="75">
        <v>431642</v>
      </c>
      <c r="B357" s="76" t="s">
        <v>358</v>
      </c>
      <c r="C357" s="77" t="s">
        <v>5</v>
      </c>
      <c r="D357" s="77">
        <v>15</v>
      </c>
      <c r="E357" s="78">
        <v>12</v>
      </c>
      <c r="F357" s="78">
        <v>0</v>
      </c>
      <c r="G357" s="83">
        <v>4</v>
      </c>
      <c r="I357" s="98">
        <f t="shared" si="5"/>
        <v>16</v>
      </c>
    </row>
    <row r="358" spans="1:9" s="79" customFormat="1">
      <c r="A358" s="75">
        <v>431643</v>
      </c>
      <c r="B358" s="76" t="s">
        <v>359</v>
      </c>
      <c r="C358" s="77" t="s">
        <v>5</v>
      </c>
      <c r="D358" s="77">
        <v>9</v>
      </c>
      <c r="E358" s="78">
        <v>30</v>
      </c>
      <c r="F358" s="80">
        <v>0</v>
      </c>
      <c r="G358" s="83">
        <v>0</v>
      </c>
      <c r="I358" s="98">
        <f t="shared" si="5"/>
        <v>30</v>
      </c>
    </row>
    <row r="359" spans="1:9" s="79" customFormat="1">
      <c r="A359" s="78">
        <v>431645</v>
      </c>
      <c r="B359" s="82" t="s">
        <v>360</v>
      </c>
      <c r="C359" s="78" t="s">
        <v>5</v>
      </c>
      <c r="D359" s="78">
        <v>9</v>
      </c>
      <c r="E359" s="78">
        <v>0</v>
      </c>
      <c r="F359" s="78">
        <v>0</v>
      </c>
      <c r="G359" s="83">
        <v>0</v>
      </c>
      <c r="I359" s="98">
        <f t="shared" si="5"/>
        <v>0</v>
      </c>
    </row>
    <row r="360" spans="1:9" s="79" customFormat="1">
      <c r="A360" s="75">
        <v>431647</v>
      </c>
      <c r="B360" s="76" t="s">
        <v>361</v>
      </c>
      <c r="C360" s="77" t="s">
        <v>5</v>
      </c>
      <c r="D360" s="77">
        <v>12</v>
      </c>
      <c r="E360" s="78">
        <v>0</v>
      </c>
      <c r="F360" s="78">
        <v>0</v>
      </c>
      <c r="G360" s="83">
        <v>0</v>
      </c>
      <c r="I360" s="98">
        <f t="shared" si="5"/>
        <v>0</v>
      </c>
    </row>
    <row r="361" spans="1:9" s="79" customFormat="1">
      <c r="A361" s="75">
        <v>431650</v>
      </c>
      <c r="B361" s="76" t="s">
        <v>362</v>
      </c>
      <c r="C361" s="77" t="s">
        <v>5</v>
      </c>
      <c r="D361" s="77">
        <v>1</v>
      </c>
      <c r="E361" s="78">
        <v>30</v>
      </c>
      <c r="F361" s="78">
        <v>20</v>
      </c>
      <c r="G361" s="83">
        <v>3</v>
      </c>
      <c r="I361" s="98">
        <f t="shared" si="5"/>
        <v>53</v>
      </c>
    </row>
    <row r="362" spans="1:9" s="79" customFormat="1">
      <c r="A362" s="75">
        <v>431660</v>
      </c>
      <c r="B362" s="76" t="s">
        <v>363</v>
      </c>
      <c r="C362" s="77" t="s">
        <v>5</v>
      </c>
      <c r="D362" s="77">
        <v>6</v>
      </c>
      <c r="E362" s="78">
        <v>990</v>
      </c>
      <c r="F362" s="78">
        <v>690</v>
      </c>
      <c r="G362" s="83">
        <v>0</v>
      </c>
      <c r="I362" s="98">
        <f t="shared" si="5"/>
        <v>1680</v>
      </c>
    </row>
    <row r="363" spans="1:9" s="79" customFormat="1">
      <c r="A363" s="75">
        <v>431670</v>
      </c>
      <c r="B363" s="76" t="s">
        <v>364</v>
      </c>
      <c r="C363" s="77" t="s">
        <v>5</v>
      </c>
      <c r="D363" s="77">
        <v>9</v>
      </c>
      <c r="E363" s="78">
        <v>60</v>
      </c>
      <c r="F363" s="80">
        <v>0</v>
      </c>
      <c r="G363" s="83">
        <v>0</v>
      </c>
      <c r="I363" s="98">
        <f t="shared" si="5"/>
        <v>60</v>
      </c>
    </row>
    <row r="364" spans="1:9" s="79" customFormat="1">
      <c r="A364" s="75">
        <v>431673</v>
      </c>
      <c r="B364" s="76" t="s">
        <v>365</v>
      </c>
      <c r="C364" s="77" t="s">
        <v>5</v>
      </c>
      <c r="D364" s="77">
        <v>6</v>
      </c>
      <c r="E364" s="78">
        <v>0</v>
      </c>
      <c r="F364" s="78">
        <v>0</v>
      </c>
      <c r="G364" s="83">
        <v>0</v>
      </c>
      <c r="I364" s="98">
        <f t="shared" si="5"/>
        <v>0</v>
      </c>
    </row>
    <row r="365" spans="1:9" s="79" customFormat="1">
      <c r="A365" s="75">
        <v>431675</v>
      </c>
      <c r="B365" s="76" t="s">
        <v>366</v>
      </c>
      <c r="C365" s="77" t="s">
        <v>5</v>
      </c>
      <c r="D365" s="77">
        <v>16</v>
      </c>
      <c r="E365" s="78">
        <v>30</v>
      </c>
      <c r="F365" s="78">
        <v>10</v>
      </c>
      <c r="G365" s="83">
        <v>5</v>
      </c>
      <c r="I365" s="98">
        <f t="shared" si="5"/>
        <v>45</v>
      </c>
    </row>
    <row r="366" spans="1:9" s="79" customFormat="1">
      <c r="A366" s="75">
        <v>431680</v>
      </c>
      <c r="B366" s="76" t="s">
        <v>367</v>
      </c>
      <c r="C366" s="77" t="s">
        <v>5</v>
      </c>
      <c r="D366" s="77">
        <v>13</v>
      </c>
      <c r="E366" s="78">
        <v>3168</v>
      </c>
      <c r="F366" s="78">
        <v>2220</v>
      </c>
      <c r="G366" s="83">
        <v>5</v>
      </c>
      <c r="I366" s="98">
        <f t="shared" si="5"/>
        <v>5393</v>
      </c>
    </row>
    <row r="367" spans="1:9" s="79" customFormat="1">
      <c r="A367" s="75">
        <v>431697</v>
      </c>
      <c r="B367" s="76" t="s">
        <v>368</v>
      </c>
      <c r="C367" s="77" t="s">
        <v>5</v>
      </c>
      <c r="D367" s="77">
        <v>10</v>
      </c>
      <c r="E367" s="78">
        <v>12</v>
      </c>
      <c r="F367" s="78">
        <v>0</v>
      </c>
      <c r="G367" s="83">
        <v>6</v>
      </c>
      <c r="I367" s="98">
        <f t="shared" si="5"/>
        <v>18</v>
      </c>
    </row>
    <row r="368" spans="1:9" s="79" customFormat="1">
      <c r="A368" s="75">
        <v>431690</v>
      </c>
      <c r="B368" s="76" t="s">
        <v>369</v>
      </c>
      <c r="C368" s="77" t="s">
        <v>5</v>
      </c>
      <c r="D368" s="77">
        <v>4</v>
      </c>
      <c r="E368" s="78">
        <v>660</v>
      </c>
      <c r="F368" s="78">
        <v>450</v>
      </c>
      <c r="G368" s="83">
        <v>6</v>
      </c>
      <c r="I368" s="98">
        <f t="shared" si="5"/>
        <v>1116</v>
      </c>
    </row>
    <row r="369" spans="1:9" s="79" customFormat="1">
      <c r="A369" s="75">
        <v>431695</v>
      </c>
      <c r="B369" s="76" t="s">
        <v>370</v>
      </c>
      <c r="C369" s="77" t="s">
        <v>5</v>
      </c>
      <c r="D369" s="77">
        <v>1</v>
      </c>
      <c r="E369" s="78">
        <v>30</v>
      </c>
      <c r="F369" s="78">
        <v>10</v>
      </c>
      <c r="G369" s="83">
        <v>3</v>
      </c>
      <c r="I369" s="98">
        <f t="shared" si="5"/>
        <v>43</v>
      </c>
    </row>
    <row r="370" spans="1:9" s="79" customFormat="1">
      <c r="A370" s="75">
        <v>431720</v>
      </c>
      <c r="B370" s="76" t="s">
        <v>371</v>
      </c>
      <c r="C370" s="77" t="s">
        <v>5</v>
      </c>
      <c r="D370" s="77">
        <v>14</v>
      </c>
      <c r="E370" s="78">
        <v>2928</v>
      </c>
      <c r="F370" s="78">
        <v>2060</v>
      </c>
      <c r="G370" s="83">
        <v>0</v>
      </c>
      <c r="I370" s="98">
        <f t="shared" si="5"/>
        <v>4988</v>
      </c>
    </row>
    <row r="371" spans="1:9" s="79" customFormat="1">
      <c r="A371" s="75">
        <v>431725</v>
      </c>
      <c r="B371" s="76" t="s">
        <v>372</v>
      </c>
      <c r="C371" s="77" t="s">
        <v>5</v>
      </c>
      <c r="D371" s="77">
        <v>5</v>
      </c>
      <c r="E371" s="78">
        <v>6</v>
      </c>
      <c r="F371" s="78">
        <v>0</v>
      </c>
      <c r="G371" s="83">
        <v>6</v>
      </c>
      <c r="I371" s="98">
        <f t="shared" si="5"/>
        <v>12</v>
      </c>
    </row>
    <row r="372" spans="1:9" s="79" customFormat="1">
      <c r="A372" s="75">
        <v>431730</v>
      </c>
      <c r="B372" s="76" t="s">
        <v>373</v>
      </c>
      <c r="C372" s="77" t="s">
        <v>5</v>
      </c>
      <c r="D372" s="77">
        <v>3</v>
      </c>
      <c r="E372" s="78">
        <v>0</v>
      </c>
      <c r="F372" s="78">
        <v>0</v>
      </c>
      <c r="G372" s="83">
        <v>0</v>
      </c>
      <c r="I372" s="98">
        <f t="shared" si="5"/>
        <v>0</v>
      </c>
    </row>
    <row r="373" spans="1:9" s="79" customFormat="1">
      <c r="A373" s="75">
        <v>431700</v>
      </c>
      <c r="B373" s="76" t="s">
        <v>374</v>
      </c>
      <c r="C373" s="77" t="s">
        <v>5</v>
      </c>
      <c r="D373" s="77">
        <v>3</v>
      </c>
      <c r="E373" s="78">
        <v>18</v>
      </c>
      <c r="F373" s="78">
        <v>10</v>
      </c>
      <c r="G373" s="83">
        <v>4</v>
      </c>
      <c r="I373" s="98">
        <f t="shared" si="5"/>
        <v>32</v>
      </c>
    </row>
    <row r="374" spans="1:9" s="79" customFormat="1">
      <c r="A374" s="75">
        <v>431710</v>
      </c>
      <c r="B374" s="76" t="s">
        <v>375</v>
      </c>
      <c r="C374" s="77" t="s">
        <v>5</v>
      </c>
      <c r="D374" s="77">
        <v>10</v>
      </c>
      <c r="E374" s="78">
        <v>0</v>
      </c>
      <c r="F374" s="78">
        <v>0</v>
      </c>
      <c r="G374" s="83">
        <v>0</v>
      </c>
      <c r="I374" s="98">
        <f t="shared" si="5"/>
        <v>0</v>
      </c>
    </row>
    <row r="375" spans="1:9" s="78" customFormat="1">
      <c r="A375" s="75">
        <v>431740</v>
      </c>
      <c r="B375" s="76" t="s">
        <v>376</v>
      </c>
      <c r="C375" s="77" t="s">
        <v>5</v>
      </c>
      <c r="D375" s="77">
        <v>4</v>
      </c>
      <c r="E375" s="78">
        <v>1338</v>
      </c>
      <c r="F375" s="78">
        <v>940</v>
      </c>
      <c r="G375" s="83">
        <v>0</v>
      </c>
      <c r="I375" s="98">
        <f t="shared" si="5"/>
        <v>2278</v>
      </c>
    </row>
    <row r="376" spans="1:9" s="78" customFormat="1">
      <c r="A376" s="75">
        <v>431750</v>
      </c>
      <c r="B376" s="76" t="s">
        <v>377</v>
      </c>
      <c r="C376" s="77" t="s">
        <v>5</v>
      </c>
      <c r="D376" s="77">
        <v>12</v>
      </c>
      <c r="E376" s="78">
        <v>504</v>
      </c>
      <c r="F376" s="78">
        <v>350</v>
      </c>
      <c r="G376" s="83">
        <v>0</v>
      </c>
      <c r="I376" s="98">
        <f t="shared" si="5"/>
        <v>854</v>
      </c>
    </row>
    <row r="377" spans="1:9" s="78" customFormat="1">
      <c r="A377" s="75">
        <v>431760</v>
      </c>
      <c r="B377" s="76" t="s">
        <v>378</v>
      </c>
      <c r="C377" s="77" t="s">
        <v>5</v>
      </c>
      <c r="D377" s="77">
        <v>18</v>
      </c>
      <c r="E377" s="78">
        <v>156</v>
      </c>
      <c r="F377" s="78">
        <v>100</v>
      </c>
      <c r="G377" s="83">
        <v>4</v>
      </c>
      <c r="I377" s="98">
        <f t="shared" si="5"/>
        <v>260</v>
      </c>
    </row>
    <row r="378" spans="1:9" s="78" customFormat="1">
      <c r="A378" s="75">
        <v>431770</v>
      </c>
      <c r="B378" s="76" t="s">
        <v>379</v>
      </c>
      <c r="C378" s="77" t="s">
        <v>5</v>
      </c>
      <c r="D378" s="77">
        <v>12</v>
      </c>
      <c r="E378" s="78">
        <v>30</v>
      </c>
      <c r="F378" s="78">
        <v>20</v>
      </c>
      <c r="G378" s="83">
        <v>0</v>
      </c>
      <c r="I378" s="98">
        <f t="shared" si="5"/>
        <v>50</v>
      </c>
    </row>
    <row r="379" spans="1:9" s="78" customFormat="1">
      <c r="A379" s="75">
        <v>431755</v>
      </c>
      <c r="B379" s="76" t="s">
        <v>380</v>
      </c>
      <c r="C379" s="77" t="s">
        <v>5</v>
      </c>
      <c r="D379" s="77">
        <v>6</v>
      </c>
      <c r="E379" s="78">
        <v>12</v>
      </c>
      <c r="F379" s="78">
        <v>0</v>
      </c>
      <c r="G379" s="83">
        <v>5</v>
      </c>
      <c r="I379" s="98">
        <f t="shared" si="5"/>
        <v>17</v>
      </c>
    </row>
    <row r="380" spans="1:9" s="78" customFormat="1">
      <c r="A380" s="75">
        <v>431775</v>
      </c>
      <c r="B380" s="76" t="s">
        <v>381</v>
      </c>
      <c r="C380" s="77" t="s">
        <v>5</v>
      </c>
      <c r="D380" s="77">
        <v>6</v>
      </c>
      <c r="E380" s="78">
        <v>42</v>
      </c>
      <c r="F380" s="78">
        <v>20</v>
      </c>
      <c r="G380" s="83">
        <v>4</v>
      </c>
      <c r="I380" s="98">
        <f t="shared" si="5"/>
        <v>66</v>
      </c>
    </row>
    <row r="381" spans="1:9" s="78" customFormat="1">
      <c r="A381" s="75">
        <v>431780</v>
      </c>
      <c r="B381" s="76" t="s">
        <v>382</v>
      </c>
      <c r="C381" s="77" t="s">
        <v>5</v>
      </c>
      <c r="D381" s="77">
        <v>17</v>
      </c>
      <c r="E381" s="78">
        <v>48</v>
      </c>
      <c r="F381" s="78">
        <v>30</v>
      </c>
      <c r="G381" s="83">
        <v>3</v>
      </c>
      <c r="I381" s="98">
        <f t="shared" si="5"/>
        <v>81</v>
      </c>
    </row>
    <row r="382" spans="1:9" s="78" customFormat="1">
      <c r="A382" s="75">
        <v>431790</v>
      </c>
      <c r="B382" s="76" t="s">
        <v>383</v>
      </c>
      <c r="C382" s="77" t="s">
        <v>5</v>
      </c>
      <c r="D382" s="77">
        <v>14</v>
      </c>
      <c r="E382" s="78">
        <v>0</v>
      </c>
      <c r="F382" s="78">
        <v>0</v>
      </c>
      <c r="G382" s="83">
        <v>0</v>
      </c>
      <c r="I382" s="98">
        <f t="shared" si="5"/>
        <v>0</v>
      </c>
    </row>
    <row r="383" spans="1:9" s="78" customFormat="1">
      <c r="A383" s="75">
        <v>431795</v>
      </c>
      <c r="B383" s="76" t="s">
        <v>384</v>
      </c>
      <c r="C383" s="77" t="s">
        <v>5</v>
      </c>
      <c r="D383" s="77">
        <v>6</v>
      </c>
      <c r="E383" s="78">
        <v>18</v>
      </c>
      <c r="F383" s="78">
        <v>0</v>
      </c>
      <c r="G383" s="83">
        <v>5</v>
      </c>
      <c r="I383" s="98">
        <f t="shared" si="5"/>
        <v>23</v>
      </c>
    </row>
    <row r="384" spans="1:9" s="78" customFormat="1">
      <c r="A384" s="75">
        <v>431800</v>
      </c>
      <c r="B384" s="76" t="s">
        <v>385</v>
      </c>
      <c r="C384" s="77" t="s">
        <v>5</v>
      </c>
      <c r="D384" s="77">
        <v>12</v>
      </c>
      <c r="E384" s="78">
        <v>0</v>
      </c>
      <c r="F384" s="78">
        <v>0</v>
      </c>
      <c r="G384" s="83">
        <v>0</v>
      </c>
      <c r="I384" s="98">
        <f t="shared" si="5"/>
        <v>0</v>
      </c>
    </row>
    <row r="385" spans="1:9" s="78" customFormat="1">
      <c r="A385" s="75">
        <v>431805</v>
      </c>
      <c r="B385" s="76" t="s">
        <v>386</v>
      </c>
      <c r="C385" s="77" t="s">
        <v>5</v>
      </c>
      <c r="D385" s="77">
        <v>6</v>
      </c>
      <c r="E385" s="78">
        <v>0</v>
      </c>
      <c r="F385" s="78">
        <v>0</v>
      </c>
      <c r="G385" s="83">
        <v>0</v>
      </c>
      <c r="I385" s="98">
        <f t="shared" si="5"/>
        <v>0</v>
      </c>
    </row>
    <row r="386" spans="1:9" s="78" customFormat="1">
      <c r="A386" s="75">
        <v>431810</v>
      </c>
      <c r="B386" s="76" t="s">
        <v>387</v>
      </c>
      <c r="C386" s="77" t="s">
        <v>5</v>
      </c>
      <c r="D386" s="77">
        <v>4</v>
      </c>
      <c r="E386" s="78">
        <v>780</v>
      </c>
      <c r="F386" s="78">
        <v>550</v>
      </c>
      <c r="G386" s="83">
        <v>0</v>
      </c>
      <c r="I386" s="98">
        <f t="shared" si="5"/>
        <v>1330</v>
      </c>
    </row>
    <row r="387" spans="1:9" s="78" customFormat="1">
      <c r="A387" s="75">
        <v>431820</v>
      </c>
      <c r="B387" s="76" t="s">
        <v>388</v>
      </c>
      <c r="C387" s="77" t="s">
        <v>5</v>
      </c>
      <c r="D387" s="77">
        <v>1</v>
      </c>
      <c r="E387" s="78">
        <v>90</v>
      </c>
      <c r="F387" s="78">
        <v>60</v>
      </c>
      <c r="G387" s="83">
        <v>0</v>
      </c>
      <c r="I387" s="98">
        <f t="shared" si="5"/>
        <v>150</v>
      </c>
    </row>
    <row r="388" spans="1:9" s="78" customFormat="1">
      <c r="A388" s="75">
        <v>431830</v>
      </c>
      <c r="B388" s="76" t="s">
        <v>389</v>
      </c>
      <c r="C388" s="77" t="s">
        <v>5</v>
      </c>
      <c r="D388" s="77">
        <v>10</v>
      </c>
      <c r="E388" s="78">
        <v>216</v>
      </c>
      <c r="F388" s="78">
        <v>150</v>
      </c>
      <c r="G388" s="83">
        <v>0</v>
      </c>
      <c r="I388" s="98">
        <f t="shared" ref="I388:I451" si="6">E388+F388+G388</f>
        <v>366</v>
      </c>
    </row>
    <row r="389" spans="1:9" s="78" customFormat="1">
      <c r="A389" s="75">
        <v>431840</v>
      </c>
      <c r="B389" s="76" t="s">
        <v>390</v>
      </c>
      <c r="C389" s="77" t="s">
        <v>5</v>
      </c>
      <c r="D389" s="77">
        <v>1</v>
      </c>
      <c r="E389" s="78">
        <v>90</v>
      </c>
      <c r="F389" s="78">
        <v>60</v>
      </c>
      <c r="G389" s="83">
        <v>0</v>
      </c>
      <c r="I389" s="98">
        <f t="shared" si="6"/>
        <v>150</v>
      </c>
    </row>
    <row r="390" spans="1:9" s="78" customFormat="1">
      <c r="A390" s="75">
        <v>431842</v>
      </c>
      <c r="B390" s="76" t="s">
        <v>391</v>
      </c>
      <c r="C390" s="77" t="s">
        <v>5</v>
      </c>
      <c r="D390" s="77">
        <v>6</v>
      </c>
      <c r="E390" s="78">
        <v>24</v>
      </c>
      <c r="F390" s="78">
        <v>10</v>
      </c>
      <c r="G390" s="83">
        <v>0</v>
      </c>
      <c r="I390" s="98">
        <f t="shared" si="6"/>
        <v>34</v>
      </c>
    </row>
    <row r="391" spans="1:9" s="78" customFormat="1">
      <c r="A391" s="75">
        <v>431843</v>
      </c>
      <c r="B391" s="76" t="s">
        <v>392</v>
      </c>
      <c r="C391" s="77" t="s">
        <v>5</v>
      </c>
      <c r="D391" s="77">
        <v>4</v>
      </c>
      <c r="E391" s="78">
        <v>18</v>
      </c>
      <c r="F391" s="78">
        <v>0</v>
      </c>
      <c r="G391" s="83">
        <v>5</v>
      </c>
      <c r="I391" s="98">
        <f t="shared" si="6"/>
        <v>23</v>
      </c>
    </row>
    <row r="392" spans="1:9" s="78" customFormat="1">
      <c r="A392" s="75">
        <v>431844</v>
      </c>
      <c r="B392" s="76" t="s">
        <v>393</v>
      </c>
      <c r="C392" s="77" t="s">
        <v>5</v>
      </c>
      <c r="D392" s="77">
        <v>5</v>
      </c>
      <c r="E392" s="78">
        <v>114</v>
      </c>
      <c r="F392" s="78">
        <v>80</v>
      </c>
      <c r="G392" s="83">
        <v>0</v>
      </c>
      <c r="I392" s="98">
        <f t="shared" si="6"/>
        <v>194</v>
      </c>
    </row>
    <row r="393" spans="1:9" s="78" customFormat="1">
      <c r="A393" s="75">
        <v>431845</v>
      </c>
      <c r="B393" s="76" t="s">
        <v>394</v>
      </c>
      <c r="C393" s="77" t="s">
        <v>5</v>
      </c>
      <c r="D393" s="77">
        <v>15</v>
      </c>
      <c r="E393" s="78">
        <v>18</v>
      </c>
      <c r="F393" s="78">
        <v>10</v>
      </c>
      <c r="G393" s="83">
        <v>3</v>
      </c>
      <c r="I393" s="98">
        <f t="shared" si="6"/>
        <v>31</v>
      </c>
    </row>
    <row r="394" spans="1:9" s="78" customFormat="1">
      <c r="A394" s="75">
        <v>431846</v>
      </c>
      <c r="B394" s="76" t="s">
        <v>395</v>
      </c>
      <c r="C394" s="77" t="s">
        <v>5</v>
      </c>
      <c r="D394" s="77">
        <v>16</v>
      </c>
      <c r="E394" s="78">
        <v>12</v>
      </c>
      <c r="F394" s="78">
        <v>0</v>
      </c>
      <c r="G394" s="83">
        <v>2</v>
      </c>
      <c r="I394" s="98">
        <f t="shared" si="6"/>
        <v>14</v>
      </c>
    </row>
    <row r="395" spans="1:9" s="78" customFormat="1">
      <c r="A395" s="75">
        <v>431848</v>
      </c>
      <c r="B395" s="76" t="s">
        <v>396</v>
      </c>
      <c r="C395" s="77" t="s">
        <v>5</v>
      </c>
      <c r="D395" s="77">
        <v>1</v>
      </c>
      <c r="E395" s="78">
        <v>18</v>
      </c>
      <c r="F395" s="78">
        <v>10</v>
      </c>
      <c r="G395" s="83">
        <v>4</v>
      </c>
      <c r="I395" s="98">
        <f t="shared" si="6"/>
        <v>32</v>
      </c>
    </row>
    <row r="396" spans="1:9" s="78" customFormat="1">
      <c r="A396" s="75">
        <v>431849</v>
      </c>
      <c r="B396" s="76" t="s">
        <v>397</v>
      </c>
      <c r="C396" s="77" t="s">
        <v>5</v>
      </c>
      <c r="D396" s="77">
        <v>14</v>
      </c>
      <c r="E396" s="78">
        <v>6</v>
      </c>
      <c r="F396" s="78">
        <v>0</v>
      </c>
      <c r="G396" s="83">
        <v>5</v>
      </c>
      <c r="I396" s="98">
        <f t="shared" si="6"/>
        <v>11</v>
      </c>
    </row>
    <row r="397" spans="1:9" s="78" customFormat="1">
      <c r="A397" s="75">
        <v>431850</v>
      </c>
      <c r="B397" s="76" t="s">
        <v>398</v>
      </c>
      <c r="C397" s="77" t="s">
        <v>5</v>
      </c>
      <c r="D397" s="77">
        <v>3</v>
      </c>
      <c r="E397" s="78">
        <v>108</v>
      </c>
      <c r="F397" s="78">
        <v>70</v>
      </c>
      <c r="G397" s="83">
        <v>0</v>
      </c>
      <c r="I397" s="98">
        <f t="shared" si="6"/>
        <v>178</v>
      </c>
    </row>
    <row r="398" spans="1:9" s="78" customFormat="1">
      <c r="A398" s="75">
        <v>431860</v>
      </c>
      <c r="B398" s="76" t="s">
        <v>399</v>
      </c>
      <c r="C398" s="77" t="s">
        <v>5</v>
      </c>
      <c r="D398" s="77">
        <v>6</v>
      </c>
      <c r="E398" s="78">
        <v>30</v>
      </c>
      <c r="F398" s="78">
        <v>10</v>
      </c>
      <c r="G398" s="83">
        <v>5</v>
      </c>
      <c r="I398" s="98">
        <f t="shared" si="6"/>
        <v>45</v>
      </c>
    </row>
    <row r="399" spans="1:9" s="78" customFormat="1">
      <c r="A399" s="75">
        <v>431861</v>
      </c>
      <c r="B399" s="76" t="s">
        <v>400</v>
      </c>
      <c r="C399" s="77" t="s">
        <v>5</v>
      </c>
      <c r="D399" s="77">
        <v>1</v>
      </c>
      <c r="E399" s="78">
        <v>12</v>
      </c>
      <c r="F399" s="78">
        <v>0</v>
      </c>
      <c r="G399" s="83">
        <v>0</v>
      </c>
      <c r="I399" s="98">
        <f t="shared" si="6"/>
        <v>12</v>
      </c>
    </row>
    <row r="400" spans="1:9" s="78" customFormat="1">
      <c r="A400" s="75">
        <v>431862</v>
      </c>
      <c r="B400" s="76" t="s">
        <v>401</v>
      </c>
      <c r="C400" s="77" t="s">
        <v>5</v>
      </c>
      <c r="D400" s="77">
        <v>5</v>
      </c>
      <c r="E400" s="78">
        <v>24</v>
      </c>
      <c r="F400" s="78">
        <v>20</v>
      </c>
      <c r="G400" s="83">
        <v>0</v>
      </c>
      <c r="I400" s="98">
        <f t="shared" si="6"/>
        <v>44</v>
      </c>
    </row>
    <row r="401" spans="1:9" s="78" customFormat="1">
      <c r="A401" s="75">
        <v>431870</v>
      </c>
      <c r="B401" s="76" t="s">
        <v>402</v>
      </c>
      <c r="C401" s="77" t="s">
        <v>5</v>
      </c>
      <c r="D401" s="77">
        <v>1</v>
      </c>
      <c r="E401" s="78">
        <v>954</v>
      </c>
      <c r="F401" s="78">
        <v>660</v>
      </c>
      <c r="G401" s="83">
        <v>5</v>
      </c>
      <c r="I401" s="98">
        <f t="shared" si="6"/>
        <v>1619</v>
      </c>
    </row>
    <row r="402" spans="1:9" s="78" customFormat="1">
      <c r="A402" s="75">
        <v>431880</v>
      </c>
      <c r="B402" s="76" t="s">
        <v>403</v>
      </c>
      <c r="C402" s="77" t="s">
        <v>5</v>
      </c>
      <c r="D402" s="77">
        <v>3</v>
      </c>
      <c r="E402" s="78">
        <v>714</v>
      </c>
      <c r="F402" s="78">
        <v>500</v>
      </c>
      <c r="G402" s="83">
        <v>0</v>
      </c>
      <c r="I402" s="98">
        <f t="shared" si="6"/>
        <v>1214</v>
      </c>
    </row>
    <row r="403" spans="1:9" s="78" customFormat="1">
      <c r="A403" s="75">
        <v>431890</v>
      </c>
      <c r="B403" s="76" t="s">
        <v>404</v>
      </c>
      <c r="C403" s="77" t="s">
        <v>5</v>
      </c>
      <c r="D403" s="77">
        <v>12</v>
      </c>
      <c r="E403" s="78">
        <v>912</v>
      </c>
      <c r="F403" s="78">
        <v>640</v>
      </c>
      <c r="G403" s="83">
        <v>0</v>
      </c>
      <c r="I403" s="98">
        <f t="shared" si="6"/>
        <v>1552</v>
      </c>
    </row>
    <row r="404" spans="1:9" s="78" customFormat="1">
      <c r="A404" s="75">
        <v>431900</v>
      </c>
      <c r="B404" s="76" t="s">
        <v>405</v>
      </c>
      <c r="C404" s="77" t="s">
        <v>5</v>
      </c>
      <c r="D404" s="77">
        <v>5</v>
      </c>
      <c r="E404" s="78">
        <v>852</v>
      </c>
      <c r="F404" s="78">
        <v>600</v>
      </c>
      <c r="G404" s="83">
        <v>0</v>
      </c>
      <c r="I404" s="98">
        <f t="shared" si="6"/>
        <v>1452</v>
      </c>
    </row>
    <row r="405" spans="1:9" s="78" customFormat="1">
      <c r="A405" s="75">
        <v>431910</v>
      </c>
      <c r="B405" s="76" t="s">
        <v>406</v>
      </c>
      <c r="C405" s="77" t="s">
        <v>5</v>
      </c>
      <c r="D405" s="77">
        <v>17</v>
      </c>
      <c r="E405" s="78">
        <v>36</v>
      </c>
      <c r="F405" s="78">
        <v>20</v>
      </c>
      <c r="G405" s="83">
        <v>3</v>
      </c>
      <c r="I405" s="98">
        <f t="shared" si="6"/>
        <v>59</v>
      </c>
    </row>
    <row r="406" spans="1:9" s="78" customFormat="1">
      <c r="A406" s="75">
        <v>431912</v>
      </c>
      <c r="B406" s="76" t="s">
        <v>407</v>
      </c>
      <c r="C406" s="77" t="s">
        <v>5</v>
      </c>
      <c r="D406" s="77">
        <v>4</v>
      </c>
      <c r="E406" s="78">
        <v>12</v>
      </c>
      <c r="F406" s="78">
        <v>0</v>
      </c>
      <c r="G406" s="83">
        <v>5</v>
      </c>
      <c r="I406" s="98">
        <f t="shared" si="6"/>
        <v>17</v>
      </c>
    </row>
    <row r="407" spans="1:9" s="78" customFormat="1">
      <c r="A407" s="75">
        <v>431915</v>
      </c>
      <c r="B407" s="76" t="s">
        <v>408</v>
      </c>
      <c r="C407" s="77" t="s">
        <v>5</v>
      </c>
      <c r="D407" s="77">
        <v>12</v>
      </c>
      <c r="E407" s="78">
        <v>222</v>
      </c>
      <c r="F407" s="78">
        <v>150</v>
      </c>
      <c r="G407" s="83">
        <v>0</v>
      </c>
      <c r="I407" s="98">
        <f t="shared" si="6"/>
        <v>372</v>
      </c>
    </row>
    <row r="408" spans="1:9" s="78" customFormat="1">
      <c r="A408" s="75">
        <v>431920</v>
      </c>
      <c r="B408" s="76" t="s">
        <v>409</v>
      </c>
      <c r="C408" s="77" t="s">
        <v>5</v>
      </c>
      <c r="D408" s="77">
        <v>12</v>
      </c>
      <c r="E408" s="78">
        <v>0</v>
      </c>
      <c r="F408" s="78">
        <v>0</v>
      </c>
      <c r="G408" s="83">
        <v>0</v>
      </c>
      <c r="I408" s="98">
        <f t="shared" si="6"/>
        <v>0</v>
      </c>
    </row>
    <row r="409" spans="1:9" s="78" customFormat="1">
      <c r="A409" s="75">
        <v>431930</v>
      </c>
      <c r="B409" s="76" t="s">
        <v>410</v>
      </c>
      <c r="C409" s="77" t="s">
        <v>5</v>
      </c>
      <c r="D409" s="77">
        <v>14</v>
      </c>
      <c r="E409" s="78">
        <v>24</v>
      </c>
      <c r="F409" s="78">
        <v>20</v>
      </c>
      <c r="G409" s="83">
        <v>0</v>
      </c>
      <c r="I409" s="98">
        <f t="shared" si="6"/>
        <v>44</v>
      </c>
    </row>
    <row r="410" spans="1:9" s="78" customFormat="1">
      <c r="A410" s="75">
        <v>431935</v>
      </c>
      <c r="B410" s="76" t="s">
        <v>411</v>
      </c>
      <c r="C410" s="77" t="s">
        <v>5</v>
      </c>
      <c r="D410" s="77">
        <v>1</v>
      </c>
      <c r="E410" s="78">
        <v>30</v>
      </c>
      <c r="F410" s="78">
        <v>20</v>
      </c>
      <c r="G410" s="83">
        <v>0</v>
      </c>
      <c r="I410" s="98">
        <f t="shared" si="6"/>
        <v>50</v>
      </c>
    </row>
    <row r="411" spans="1:9" s="78" customFormat="1">
      <c r="A411" s="75">
        <v>431936</v>
      </c>
      <c r="B411" s="76" t="s">
        <v>412</v>
      </c>
      <c r="C411" s="77" t="s">
        <v>5</v>
      </c>
      <c r="D411" s="77">
        <v>15</v>
      </c>
      <c r="E411" s="78">
        <v>6</v>
      </c>
      <c r="F411" s="78">
        <v>0</v>
      </c>
      <c r="G411" s="83">
        <v>5</v>
      </c>
      <c r="I411" s="98">
        <f t="shared" si="6"/>
        <v>11</v>
      </c>
    </row>
    <row r="412" spans="1:9" s="78" customFormat="1">
      <c r="A412" s="75">
        <v>431937</v>
      </c>
      <c r="B412" s="76" t="s">
        <v>413</v>
      </c>
      <c r="C412" s="77" t="s">
        <v>5</v>
      </c>
      <c r="D412" s="77">
        <v>12</v>
      </c>
      <c r="E412" s="78">
        <v>0</v>
      </c>
      <c r="F412" s="78">
        <v>0</v>
      </c>
      <c r="G412" s="83">
        <v>0</v>
      </c>
      <c r="I412" s="98">
        <f t="shared" si="6"/>
        <v>0</v>
      </c>
    </row>
    <row r="413" spans="1:9" s="78" customFormat="1">
      <c r="A413" s="75">
        <v>431940</v>
      </c>
      <c r="B413" s="76" t="s">
        <v>414</v>
      </c>
      <c r="C413" s="77" t="s">
        <v>5</v>
      </c>
      <c r="D413" s="77">
        <v>4</v>
      </c>
      <c r="E413" s="78">
        <v>420</v>
      </c>
      <c r="F413" s="78">
        <v>290</v>
      </c>
      <c r="G413" s="83">
        <v>6</v>
      </c>
      <c r="I413" s="98">
        <f t="shared" si="6"/>
        <v>716</v>
      </c>
    </row>
    <row r="414" spans="1:9" s="78" customFormat="1">
      <c r="A414" s="75">
        <v>431950</v>
      </c>
      <c r="B414" s="76" t="s">
        <v>415</v>
      </c>
      <c r="C414" s="77" t="s">
        <v>5</v>
      </c>
      <c r="D414" s="77">
        <v>1</v>
      </c>
      <c r="E414" s="78">
        <v>96</v>
      </c>
      <c r="F414" s="78">
        <v>60</v>
      </c>
      <c r="G414" s="83">
        <v>0</v>
      </c>
      <c r="I414" s="98">
        <f t="shared" si="6"/>
        <v>156</v>
      </c>
    </row>
    <row r="415" spans="1:9" s="78" customFormat="1">
      <c r="A415" s="75">
        <v>431960</v>
      </c>
      <c r="B415" s="76" t="s">
        <v>416</v>
      </c>
      <c r="C415" s="77" t="s">
        <v>5</v>
      </c>
      <c r="D415" s="77">
        <v>4</v>
      </c>
      <c r="E415" s="78">
        <v>78</v>
      </c>
      <c r="F415" s="78">
        <v>50</v>
      </c>
      <c r="G415" s="83">
        <v>4</v>
      </c>
      <c r="I415" s="98">
        <f t="shared" si="6"/>
        <v>132</v>
      </c>
    </row>
    <row r="416" spans="1:9" s="78" customFormat="1">
      <c r="A416" s="75">
        <v>431970</v>
      </c>
      <c r="B416" s="76" t="s">
        <v>417</v>
      </c>
      <c r="C416" s="77" t="s">
        <v>5</v>
      </c>
      <c r="D416" s="77">
        <v>11</v>
      </c>
      <c r="E416" s="78">
        <v>12</v>
      </c>
      <c r="F416" s="78">
        <v>0</v>
      </c>
      <c r="G416" s="83">
        <v>4</v>
      </c>
      <c r="I416" s="98">
        <f t="shared" si="6"/>
        <v>16</v>
      </c>
    </row>
    <row r="417" spans="1:9" s="78" customFormat="1">
      <c r="A417" s="75">
        <v>431971</v>
      </c>
      <c r="B417" s="76" t="s">
        <v>418</v>
      </c>
      <c r="C417" s="77" t="s">
        <v>5</v>
      </c>
      <c r="D417" s="77">
        <v>16</v>
      </c>
      <c r="E417" s="78">
        <v>72</v>
      </c>
      <c r="F417" s="78">
        <v>50</v>
      </c>
      <c r="G417" s="83">
        <v>0</v>
      </c>
      <c r="I417" s="98">
        <f t="shared" si="6"/>
        <v>122</v>
      </c>
    </row>
    <row r="418" spans="1:9" s="78" customFormat="1">
      <c r="A418" s="75">
        <v>431973</v>
      </c>
      <c r="B418" s="76" t="s">
        <v>419</v>
      </c>
      <c r="C418" s="77" t="s">
        <v>5</v>
      </c>
      <c r="D418" s="77">
        <v>17</v>
      </c>
      <c r="E418" s="78">
        <v>0</v>
      </c>
      <c r="F418" s="78">
        <v>0</v>
      </c>
      <c r="G418" s="83">
        <v>0</v>
      </c>
      <c r="I418" s="98">
        <f t="shared" si="6"/>
        <v>0</v>
      </c>
    </row>
    <row r="419" spans="1:9" s="78" customFormat="1">
      <c r="A419" s="75">
        <v>431975</v>
      </c>
      <c r="B419" s="76" t="s">
        <v>420</v>
      </c>
      <c r="C419" s="77" t="s">
        <v>5</v>
      </c>
      <c r="D419" s="77">
        <v>5</v>
      </c>
      <c r="E419" s="78">
        <v>0</v>
      </c>
      <c r="F419" s="78">
        <v>0</v>
      </c>
      <c r="G419" s="83">
        <v>0</v>
      </c>
      <c r="I419" s="98">
        <f t="shared" si="6"/>
        <v>0</v>
      </c>
    </row>
    <row r="420" spans="1:9" s="78" customFormat="1">
      <c r="A420" s="75">
        <v>431980</v>
      </c>
      <c r="B420" s="76" t="s">
        <v>421</v>
      </c>
      <c r="C420" s="77" t="s">
        <v>5</v>
      </c>
      <c r="D420" s="77">
        <v>4</v>
      </c>
      <c r="E420" s="78">
        <v>72</v>
      </c>
      <c r="F420" s="78">
        <v>40</v>
      </c>
      <c r="G420" s="83">
        <v>4</v>
      </c>
      <c r="I420" s="98">
        <f t="shared" si="6"/>
        <v>116</v>
      </c>
    </row>
    <row r="421" spans="1:9" s="78" customFormat="1">
      <c r="A421" s="75">
        <v>431990</v>
      </c>
      <c r="B421" s="76" t="s">
        <v>422</v>
      </c>
      <c r="C421" s="77" t="s">
        <v>5</v>
      </c>
      <c r="D421" s="77">
        <v>1</v>
      </c>
      <c r="E421" s="78">
        <v>366</v>
      </c>
      <c r="F421" s="78">
        <v>250</v>
      </c>
      <c r="G421" s="83">
        <v>6</v>
      </c>
      <c r="I421" s="98">
        <f t="shared" si="6"/>
        <v>622</v>
      </c>
    </row>
    <row r="422" spans="1:9" s="78" customFormat="1">
      <c r="A422" s="75">
        <v>432000</v>
      </c>
      <c r="B422" s="76" t="s">
        <v>423</v>
      </c>
      <c r="C422" s="77" t="s">
        <v>5</v>
      </c>
      <c r="D422" s="77">
        <v>1</v>
      </c>
      <c r="E422" s="78">
        <v>594</v>
      </c>
      <c r="F422" s="78">
        <v>410</v>
      </c>
      <c r="G422" s="83">
        <v>0</v>
      </c>
      <c r="I422" s="98">
        <f t="shared" si="6"/>
        <v>1004</v>
      </c>
    </row>
    <row r="423" spans="1:9" s="78" customFormat="1">
      <c r="A423" s="75">
        <v>432010</v>
      </c>
      <c r="B423" s="76" t="s">
        <v>424</v>
      </c>
      <c r="C423" s="77" t="s">
        <v>5</v>
      </c>
      <c r="D423" s="77">
        <v>15</v>
      </c>
      <c r="E423" s="78">
        <v>90</v>
      </c>
      <c r="F423" s="78">
        <v>60</v>
      </c>
      <c r="G423" s="83">
        <v>0</v>
      </c>
      <c r="I423" s="98">
        <f t="shared" si="6"/>
        <v>150</v>
      </c>
    </row>
    <row r="424" spans="1:9" s="78" customFormat="1">
      <c r="A424" s="75">
        <v>432020</v>
      </c>
      <c r="B424" s="76" t="s">
        <v>425</v>
      </c>
      <c r="C424" s="77" t="s">
        <v>5</v>
      </c>
      <c r="D424" s="77">
        <v>2</v>
      </c>
      <c r="E424" s="78">
        <v>42</v>
      </c>
      <c r="F424" s="78">
        <v>20</v>
      </c>
      <c r="G424" s="83">
        <v>6</v>
      </c>
      <c r="I424" s="98">
        <f t="shared" si="6"/>
        <v>68</v>
      </c>
    </row>
    <row r="425" spans="1:9" s="78" customFormat="1">
      <c r="A425" s="75">
        <v>432023</v>
      </c>
      <c r="B425" s="76" t="s">
        <v>426</v>
      </c>
      <c r="C425" s="77" t="s">
        <v>5</v>
      </c>
      <c r="D425" s="77">
        <v>17</v>
      </c>
      <c r="E425" s="78">
        <v>12</v>
      </c>
      <c r="F425" s="78">
        <v>10</v>
      </c>
      <c r="G425" s="83">
        <v>0</v>
      </c>
      <c r="I425" s="98">
        <f t="shared" si="6"/>
        <v>22</v>
      </c>
    </row>
    <row r="426" spans="1:9" s="78" customFormat="1">
      <c r="A426" s="75">
        <v>432026</v>
      </c>
      <c r="B426" s="76" t="s">
        <v>427</v>
      </c>
      <c r="C426" s="77" t="s">
        <v>5</v>
      </c>
      <c r="D426" s="77">
        <v>8</v>
      </c>
      <c r="E426" s="78">
        <v>0</v>
      </c>
      <c r="F426" s="78">
        <v>0</v>
      </c>
      <c r="G426" s="83">
        <v>0</v>
      </c>
      <c r="I426" s="98">
        <f t="shared" si="6"/>
        <v>0</v>
      </c>
    </row>
    <row r="427" spans="1:9" s="78" customFormat="1">
      <c r="A427" s="75">
        <v>432030</v>
      </c>
      <c r="B427" s="76" t="s">
        <v>428</v>
      </c>
      <c r="C427" s="77" t="s">
        <v>5</v>
      </c>
      <c r="D427" s="77">
        <v>9</v>
      </c>
      <c r="E427" s="78">
        <v>36</v>
      </c>
      <c r="F427" s="80">
        <v>0</v>
      </c>
      <c r="G427" s="83">
        <v>0</v>
      </c>
      <c r="I427" s="98">
        <f t="shared" si="6"/>
        <v>36</v>
      </c>
    </row>
    <row r="428" spans="1:9" s="78" customFormat="1">
      <c r="A428" s="75">
        <v>432032</v>
      </c>
      <c r="B428" s="76" t="s">
        <v>429</v>
      </c>
      <c r="C428" s="77" t="s">
        <v>5</v>
      </c>
      <c r="D428" s="77">
        <v>14</v>
      </c>
      <c r="E428" s="78">
        <v>12</v>
      </c>
      <c r="F428" s="78">
        <v>10</v>
      </c>
      <c r="G428" s="83">
        <v>0</v>
      </c>
      <c r="I428" s="98">
        <f t="shared" si="6"/>
        <v>22</v>
      </c>
    </row>
    <row r="429" spans="1:9" s="78" customFormat="1">
      <c r="A429" s="75">
        <v>432035</v>
      </c>
      <c r="B429" s="76" t="s">
        <v>430</v>
      </c>
      <c r="C429" s="77" t="s">
        <v>5</v>
      </c>
      <c r="D429" s="77">
        <v>1</v>
      </c>
      <c r="E429" s="78">
        <v>18</v>
      </c>
      <c r="F429" s="78">
        <v>10</v>
      </c>
      <c r="G429" s="83">
        <v>0</v>
      </c>
      <c r="I429" s="98">
        <f t="shared" si="6"/>
        <v>28</v>
      </c>
    </row>
    <row r="430" spans="1:9" s="78" customFormat="1">
      <c r="A430" s="75">
        <v>432040</v>
      </c>
      <c r="B430" s="76" t="s">
        <v>431</v>
      </c>
      <c r="C430" s="77" t="s">
        <v>5</v>
      </c>
      <c r="D430" s="77">
        <v>6</v>
      </c>
      <c r="E430" s="78">
        <v>156</v>
      </c>
      <c r="F430" s="78">
        <v>100</v>
      </c>
      <c r="G430" s="83">
        <v>6</v>
      </c>
      <c r="I430" s="98">
        <f t="shared" si="6"/>
        <v>262</v>
      </c>
    </row>
    <row r="431" spans="1:9" s="78" customFormat="1">
      <c r="A431" s="75">
        <v>432045</v>
      </c>
      <c r="B431" s="76" t="s">
        <v>432</v>
      </c>
      <c r="C431" s="77" t="s">
        <v>5</v>
      </c>
      <c r="D431" s="77">
        <v>16</v>
      </c>
      <c r="E431" s="78">
        <v>0</v>
      </c>
      <c r="F431" s="78">
        <v>0</v>
      </c>
      <c r="G431" s="83">
        <v>0</v>
      </c>
      <c r="I431" s="98">
        <f t="shared" si="6"/>
        <v>0</v>
      </c>
    </row>
    <row r="432" spans="1:9" s="78" customFormat="1">
      <c r="A432" s="75">
        <v>432050</v>
      </c>
      <c r="B432" s="76" t="s">
        <v>433</v>
      </c>
      <c r="C432" s="77" t="s">
        <v>5</v>
      </c>
      <c r="D432" s="77">
        <v>6</v>
      </c>
      <c r="E432" s="78">
        <v>60</v>
      </c>
      <c r="F432" s="78">
        <v>40</v>
      </c>
      <c r="G432" s="83">
        <v>0</v>
      </c>
      <c r="I432" s="98">
        <f t="shared" si="6"/>
        <v>100</v>
      </c>
    </row>
    <row r="433" spans="1:9" s="78" customFormat="1">
      <c r="A433" s="75">
        <v>432055</v>
      </c>
      <c r="B433" s="76" t="s">
        <v>434</v>
      </c>
      <c r="C433" s="77" t="s">
        <v>5</v>
      </c>
      <c r="D433" s="77">
        <v>1</v>
      </c>
      <c r="E433" s="78">
        <v>132</v>
      </c>
      <c r="F433" s="78">
        <v>90</v>
      </c>
      <c r="G433" s="83">
        <v>0</v>
      </c>
      <c r="I433" s="98">
        <f t="shared" si="6"/>
        <v>222</v>
      </c>
    </row>
    <row r="434" spans="1:9" s="78" customFormat="1">
      <c r="A434" s="75">
        <v>432057</v>
      </c>
      <c r="B434" s="76" t="s">
        <v>435</v>
      </c>
      <c r="C434" s="77" t="s">
        <v>5</v>
      </c>
      <c r="D434" s="77">
        <v>12</v>
      </c>
      <c r="E434" s="78">
        <v>0</v>
      </c>
      <c r="F434" s="78">
        <v>0</v>
      </c>
      <c r="G434" s="83">
        <v>0</v>
      </c>
      <c r="I434" s="98">
        <f t="shared" si="6"/>
        <v>0</v>
      </c>
    </row>
    <row r="435" spans="1:9" s="78" customFormat="1">
      <c r="A435" s="75">
        <v>432060</v>
      </c>
      <c r="B435" s="76" t="s">
        <v>436</v>
      </c>
      <c r="C435" s="77" t="s">
        <v>5</v>
      </c>
      <c r="D435" s="77">
        <v>11</v>
      </c>
      <c r="E435" s="78">
        <v>12</v>
      </c>
      <c r="F435" s="78">
        <v>10</v>
      </c>
      <c r="G435" s="83">
        <v>0</v>
      </c>
      <c r="I435" s="98">
        <f t="shared" si="6"/>
        <v>22</v>
      </c>
    </row>
    <row r="436" spans="1:9" s="78" customFormat="1">
      <c r="A436" s="75">
        <v>432065</v>
      </c>
      <c r="B436" s="76" t="s">
        <v>437</v>
      </c>
      <c r="C436" s="77" t="s">
        <v>5</v>
      </c>
      <c r="D436" s="77">
        <v>4</v>
      </c>
      <c r="E436" s="78">
        <v>48</v>
      </c>
      <c r="F436" s="78">
        <v>30</v>
      </c>
      <c r="G436" s="83">
        <v>4</v>
      </c>
      <c r="I436" s="98">
        <f t="shared" si="6"/>
        <v>82</v>
      </c>
    </row>
    <row r="437" spans="1:9" s="78" customFormat="1">
      <c r="A437" s="75">
        <v>432067</v>
      </c>
      <c r="B437" s="76" t="s">
        <v>438</v>
      </c>
      <c r="C437" s="77" t="s">
        <v>5</v>
      </c>
      <c r="D437" s="77">
        <v>13</v>
      </c>
      <c r="E437" s="78">
        <v>30</v>
      </c>
      <c r="F437" s="78">
        <v>20</v>
      </c>
      <c r="G437" s="83">
        <v>0</v>
      </c>
      <c r="I437" s="98">
        <f t="shared" si="6"/>
        <v>50</v>
      </c>
    </row>
    <row r="438" spans="1:9" s="78" customFormat="1">
      <c r="A438" s="75">
        <v>432070</v>
      </c>
      <c r="B438" s="76" t="s">
        <v>439</v>
      </c>
      <c r="C438" s="77" t="s">
        <v>5</v>
      </c>
      <c r="D438" s="77">
        <v>8</v>
      </c>
      <c r="E438" s="78">
        <v>102</v>
      </c>
      <c r="F438" s="78">
        <v>60</v>
      </c>
      <c r="G438" s="83">
        <v>6</v>
      </c>
      <c r="I438" s="98">
        <f t="shared" si="6"/>
        <v>168</v>
      </c>
    </row>
    <row r="439" spans="1:9" s="78" customFormat="1">
      <c r="A439" s="75">
        <v>432080</v>
      </c>
      <c r="B439" s="76" t="s">
        <v>440</v>
      </c>
      <c r="C439" s="77" t="s">
        <v>5</v>
      </c>
      <c r="D439" s="77">
        <v>6</v>
      </c>
      <c r="E439" s="78">
        <v>228</v>
      </c>
      <c r="F439" s="78">
        <v>150</v>
      </c>
      <c r="G439" s="83">
        <v>3</v>
      </c>
      <c r="I439" s="98">
        <f t="shared" si="6"/>
        <v>381</v>
      </c>
    </row>
    <row r="440" spans="1:9" s="78" customFormat="1">
      <c r="A440" s="75">
        <v>432085</v>
      </c>
      <c r="B440" s="76" t="s">
        <v>441</v>
      </c>
      <c r="C440" s="77" t="s">
        <v>5</v>
      </c>
      <c r="D440" s="77">
        <v>1</v>
      </c>
      <c r="E440" s="78">
        <v>18</v>
      </c>
      <c r="F440" s="78">
        <v>10</v>
      </c>
      <c r="G440" s="83">
        <v>0</v>
      </c>
      <c r="I440" s="98">
        <f t="shared" si="6"/>
        <v>28</v>
      </c>
    </row>
    <row r="441" spans="1:9" s="78" customFormat="1">
      <c r="A441" s="75">
        <v>432090</v>
      </c>
      <c r="B441" s="76" t="s">
        <v>442</v>
      </c>
      <c r="C441" s="77" t="s">
        <v>5</v>
      </c>
      <c r="D441" s="77">
        <v>6</v>
      </c>
      <c r="E441" s="78">
        <v>222</v>
      </c>
      <c r="F441" s="78">
        <v>150</v>
      </c>
      <c r="G441" s="83">
        <v>0</v>
      </c>
      <c r="I441" s="98">
        <f t="shared" si="6"/>
        <v>372</v>
      </c>
    </row>
    <row r="442" spans="1:9" s="78" customFormat="1">
      <c r="A442" s="75">
        <v>432100</v>
      </c>
      <c r="B442" s="76" t="s">
        <v>443</v>
      </c>
      <c r="C442" s="77" t="s">
        <v>5</v>
      </c>
      <c r="D442" s="77">
        <v>6</v>
      </c>
      <c r="E442" s="78">
        <v>168</v>
      </c>
      <c r="F442" s="78">
        <v>120</v>
      </c>
      <c r="G442" s="83">
        <v>0</v>
      </c>
      <c r="I442" s="98">
        <f t="shared" si="6"/>
        <v>288</v>
      </c>
    </row>
    <row r="443" spans="1:9" s="78" customFormat="1">
      <c r="A443" s="75">
        <v>432110</v>
      </c>
      <c r="B443" s="76" t="s">
        <v>444</v>
      </c>
      <c r="C443" s="77" t="s">
        <v>5</v>
      </c>
      <c r="D443" s="77">
        <v>1</v>
      </c>
      <c r="E443" s="78">
        <v>66</v>
      </c>
      <c r="F443" s="78">
        <v>40</v>
      </c>
      <c r="G443" s="83">
        <v>3</v>
      </c>
      <c r="I443" s="98">
        <f t="shared" si="6"/>
        <v>109</v>
      </c>
    </row>
    <row r="444" spans="1:9" s="78" customFormat="1">
      <c r="A444" s="75">
        <v>432120</v>
      </c>
      <c r="B444" s="76" t="s">
        <v>445</v>
      </c>
      <c r="C444" s="77" t="s">
        <v>5</v>
      </c>
      <c r="D444" s="77">
        <v>1</v>
      </c>
      <c r="E444" s="78">
        <v>162</v>
      </c>
      <c r="F444" s="78">
        <v>110</v>
      </c>
      <c r="G444" s="83">
        <v>0</v>
      </c>
      <c r="I444" s="98">
        <f t="shared" si="6"/>
        <v>272</v>
      </c>
    </row>
    <row r="445" spans="1:9" s="78" customFormat="1">
      <c r="A445" s="75">
        <v>432130</v>
      </c>
      <c r="B445" s="76" t="s">
        <v>446</v>
      </c>
      <c r="C445" s="77" t="s">
        <v>5</v>
      </c>
      <c r="D445" s="77">
        <v>16</v>
      </c>
      <c r="E445" s="78">
        <v>96</v>
      </c>
      <c r="F445" s="78">
        <v>70</v>
      </c>
      <c r="G445" s="83">
        <v>0</v>
      </c>
      <c r="I445" s="98">
        <f t="shared" si="6"/>
        <v>166</v>
      </c>
    </row>
    <row r="446" spans="1:9" s="78" customFormat="1">
      <c r="A446" s="75">
        <v>432132</v>
      </c>
      <c r="B446" s="76" t="s">
        <v>447</v>
      </c>
      <c r="C446" s="77" t="s">
        <v>5</v>
      </c>
      <c r="D446" s="77">
        <v>2</v>
      </c>
      <c r="E446" s="78">
        <v>12</v>
      </c>
      <c r="F446" s="78">
        <v>10</v>
      </c>
      <c r="G446" s="83">
        <v>0</v>
      </c>
      <c r="I446" s="98">
        <f t="shared" si="6"/>
        <v>22</v>
      </c>
    </row>
    <row r="447" spans="1:9" s="78" customFormat="1">
      <c r="A447" s="75">
        <v>432135</v>
      </c>
      <c r="B447" s="76" t="s">
        <v>448</v>
      </c>
      <c r="C447" s="77" t="s">
        <v>5</v>
      </c>
      <c r="D447" s="77">
        <v>18</v>
      </c>
      <c r="E447" s="78">
        <v>0</v>
      </c>
      <c r="F447" s="78">
        <v>0</v>
      </c>
      <c r="G447" s="83">
        <v>0</v>
      </c>
      <c r="I447" s="98">
        <f t="shared" si="6"/>
        <v>0</v>
      </c>
    </row>
    <row r="448" spans="1:9" s="78" customFormat="1">
      <c r="A448" s="75">
        <v>432140</v>
      </c>
      <c r="B448" s="76" t="s">
        <v>449</v>
      </c>
      <c r="C448" s="77" t="s">
        <v>5</v>
      </c>
      <c r="D448" s="77">
        <v>2</v>
      </c>
      <c r="E448" s="78">
        <v>18</v>
      </c>
      <c r="F448" s="78">
        <v>10</v>
      </c>
      <c r="G448" s="83">
        <v>3</v>
      </c>
      <c r="I448" s="98">
        <f t="shared" si="6"/>
        <v>31</v>
      </c>
    </row>
    <row r="449" spans="1:9" s="78" customFormat="1">
      <c r="A449" s="75">
        <v>432143</v>
      </c>
      <c r="B449" s="76" t="s">
        <v>450</v>
      </c>
      <c r="C449" s="77" t="s">
        <v>5</v>
      </c>
      <c r="D449" s="77">
        <v>18</v>
      </c>
      <c r="E449" s="78">
        <v>0</v>
      </c>
      <c r="F449" s="78">
        <v>0</v>
      </c>
      <c r="G449" s="83">
        <v>0</v>
      </c>
      <c r="I449" s="98">
        <f t="shared" si="6"/>
        <v>0</v>
      </c>
    </row>
    <row r="450" spans="1:9" s="78" customFormat="1">
      <c r="A450" s="75">
        <v>432145</v>
      </c>
      <c r="B450" s="76" t="s">
        <v>451</v>
      </c>
      <c r="C450" s="77" t="s">
        <v>5</v>
      </c>
      <c r="D450" s="77">
        <v>16</v>
      </c>
      <c r="E450" s="78">
        <v>132</v>
      </c>
      <c r="F450" s="78">
        <v>90</v>
      </c>
      <c r="G450" s="83">
        <v>0</v>
      </c>
      <c r="I450" s="98">
        <f t="shared" si="6"/>
        <v>222</v>
      </c>
    </row>
    <row r="451" spans="1:9" s="78" customFormat="1">
      <c r="A451" s="75">
        <v>432146</v>
      </c>
      <c r="B451" s="76" t="s">
        <v>452</v>
      </c>
      <c r="C451" s="77" t="s">
        <v>5</v>
      </c>
      <c r="D451" s="77">
        <v>6</v>
      </c>
      <c r="E451" s="78">
        <v>12</v>
      </c>
      <c r="F451" s="78">
        <v>0</v>
      </c>
      <c r="G451" s="83">
        <v>5</v>
      </c>
      <c r="I451" s="98">
        <f t="shared" si="6"/>
        <v>17</v>
      </c>
    </row>
    <row r="452" spans="1:9" s="78" customFormat="1">
      <c r="A452" s="75">
        <v>432147</v>
      </c>
      <c r="B452" s="76" t="s">
        <v>453</v>
      </c>
      <c r="C452" s="77" t="s">
        <v>5</v>
      </c>
      <c r="D452" s="77">
        <v>2</v>
      </c>
      <c r="E452" s="78">
        <v>0</v>
      </c>
      <c r="F452" s="78">
        <v>0</v>
      </c>
      <c r="G452" s="83">
        <v>0</v>
      </c>
      <c r="I452" s="98">
        <f t="shared" ref="I452:I499" si="7">E452+F452+G452</f>
        <v>0</v>
      </c>
    </row>
    <row r="453" spans="1:9" s="78" customFormat="1">
      <c r="A453" s="75">
        <v>432149</v>
      </c>
      <c r="B453" s="76" t="s">
        <v>454</v>
      </c>
      <c r="C453" s="77" t="s">
        <v>5</v>
      </c>
      <c r="D453" s="77">
        <v>4</v>
      </c>
      <c r="E453" s="78">
        <v>108</v>
      </c>
      <c r="F453" s="78">
        <v>70</v>
      </c>
      <c r="G453" s="83">
        <v>0</v>
      </c>
      <c r="I453" s="98">
        <f t="shared" si="7"/>
        <v>178</v>
      </c>
    </row>
    <row r="454" spans="1:9" s="78" customFormat="1">
      <c r="A454" s="75">
        <v>432150</v>
      </c>
      <c r="B454" s="76" t="s">
        <v>455</v>
      </c>
      <c r="C454" s="77" t="s">
        <v>5</v>
      </c>
      <c r="D454" s="77">
        <v>18</v>
      </c>
      <c r="E454" s="78">
        <v>0</v>
      </c>
      <c r="F454" s="78">
        <v>0</v>
      </c>
      <c r="G454" s="83">
        <v>0</v>
      </c>
      <c r="I454" s="98">
        <f t="shared" si="7"/>
        <v>0</v>
      </c>
    </row>
    <row r="455" spans="1:9" s="78" customFormat="1">
      <c r="A455" s="75">
        <v>432160</v>
      </c>
      <c r="B455" s="76" t="s">
        <v>456</v>
      </c>
      <c r="C455" s="77" t="s">
        <v>5</v>
      </c>
      <c r="D455" s="77">
        <v>18</v>
      </c>
      <c r="E455" s="78">
        <v>138</v>
      </c>
      <c r="F455" s="78">
        <v>100</v>
      </c>
      <c r="G455" s="83">
        <v>0</v>
      </c>
      <c r="I455" s="98">
        <f t="shared" si="7"/>
        <v>238</v>
      </c>
    </row>
    <row r="456" spans="1:9" s="78" customFormat="1">
      <c r="A456" s="75">
        <v>432162</v>
      </c>
      <c r="B456" s="76" t="s">
        <v>457</v>
      </c>
      <c r="C456" s="77" t="s">
        <v>5</v>
      </c>
      <c r="D456" s="77">
        <v>16</v>
      </c>
      <c r="E456" s="78">
        <v>48</v>
      </c>
      <c r="F456" s="78">
        <v>30</v>
      </c>
      <c r="G456" s="83">
        <v>0</v>
      </c>
      <c r="I456" s="98">
        <f t="shared" si="7"/>
        <v>78</v>
      </c>
    </row>
    <row r="457" spans="1:9" s="78" customFormat="1">
      <c r="A457" s="75">
        <v>432163</v>
      </c>
      <c r="B457" s="76" t="s">
        <v>458</v>
      </c>
      <c r="C457" s="77" t="s">
        <v>5</v>
      </c>
      <c r="D457" s="77">
        <v>11</v>
      </c>
      <c r="E457" s="78">
        <v>66</v>
      </c>
      <c r="F457" s="78">
        <v>40</v>
      </c>
      <c r="G457" s="83">
        <v>3</v>
      </c>
      <c r="I457" s="98">
        <f t="shared" si="7"/>
        <v>109</v>
      </c>
    </row>
    <row r="458" spans="1:9" s="78" customFormat="1">
      <c r="A458" s="75">
        <v>432166</v>
      </c>
      <c r="B458" s="76" t="s">
        <v>459</v>
      </c>
      <c r="C458" s="77" t="s">
        <v>5</v>
      </c>
      <c r="D458" s="77">
        <v>18</v>
      </c>
      <c r="E458" s="78">
        <v>24</v>
      </c>
      <c r="F458" s="78">
        <v>10</v>
      </c>
      <c r="G458" s="83">
        <v>6</v>
      </c>
      <c r="I458" s="98">
        <f t="shared" si="7"/>
        <v>40</v>
      </c>
    </row>
    <row r="459" spans="1:9" s="78" customFormat="1">
      <c r="A459" s="75">
        <v>432170</v>
      </c>
      <c r="B459" s="76" t="s">
        <v>460</v>
      </c>
      <c r="C459" s="77" t="s">
        <v>5</v>
      </c>
      <c r="D459" s="77">
        <v>1</v>
      </c>
      <c r="E459" s="78">
        <v>60</v>
      </c>
      <c r="F459" s="78">
        <v>40</v>
      </c>
      <c r="G459" s="83">
        <v>0</v>
      </c>
      <c r="I459" s="98">
        <f t="shared" si="7"/>
        <v>100</v>
      </c>
    </row>
    <row r="460" spans="1:9" s="78" customFormat="1">
      <c r="A460" s="75">
        <v>432180</v>
      </c>
      <c r="B460" s="76" t="s">
        <v>461</v>
      </c>
      <c r="C460" s="77" t="s">
        <v>5</v>
      </c>
      <c r="D460" s="77">
        <v>14</v>
      </c>
      <c r="E460" s="78">
        <v>150</v>
      </c>
      <c r="F460" s="78">
        <v>100</v>
      </c>
      <c r="G460" s="83">
        <v>0</v>
      </c>
      <c r="I460" s="98">
        <f t="shared" si="7"/>
        <v>250</v>
      </c>
    </row>
    <row r="461" spans="1:9" s="78" customFormat="1">
      <c r="A461" s="75">
        <v>432183</v>
      </c>
      <c r="B461" s="76" t="s">
        <v>462</v>
      </c>
      <c r="C461" s="77" t="s">
        <v>5</v>
      </c>
      <c r="D461" s="77">
        <v>18</v>
      </c>
      <c r="E461" s="78">
        <v>36</v>
      </c>
      <c r="F461" s="78">
        <v>20</v>
      </c>
      <c r="G461" s="83">
        <v>5</v>
      </c>
      <c r="I461" s="98">
        <f t="shared" si="7"/>
        <v>61</v>
      </c>
    </row>
    <row r="462" spans="1:9" s="78" customFormat="1">
      <c r="A462" s="75">
        <v>432185</v>
      </c>
      <c r="B462" s="76" t="s">
        <v>463</v>
      </c>
      <c r="C462" s="77" t="s">
        <v>5</v>
      </c>
      <c r="D462" s="77">
        <v>15</v>
      </c>
      <c r="E462" s="78">
        <v>12</v>
      </c>
      <c r="F462" s="78">
        <v>0</v>
      </c>
      <c r="G462" s="83">
        <v>2</v>
      </c>
      <c r="I462" s="98">
        <f t="shared" si="7"/>
        <v>14</v>
      </c>
    </row>
    <row r="463" spans="1:9" s="78" customFormat="1">
      <c r="A463" s="75">
        <v>432190</v>
      </c>
      <c r="B463" s="76" t="s">
        <v>464</v>
      </c>
      <c r="C463" s="77" t="s">
        <v>5</v>
      </c>
      <c r="D463" s="77">
        <v>2</v>
      </c>
      <c r="E463" s="78">
        <v>78</v>
      </c>
      <c r="F463" s="78">
        <v>50</v>
      </c>
      <c r="G463" s="83">
        <v>0</v>
      </c>
      <c r="I463" s="98">
        <f t="shared" si="7"/>
        <v>128</v>
      </c>
    </row>
    <row r="464" spans="1:9" s="78" customFormat="1">
      <c r="A464" s="75">
        <v>432195</v>
      </c>
      <c r="B464" s="76" t="s">
        <v>465</v>
      </c>
      <c r="C464" s="77" t="s">
        <v>5</v>
      </c>
      <c r="D464" s="77">
        <v>15</v>
      </c>
      <c r="E464" s="78">
        <v>30</v>
      </c>
      <c r="F464" s="78">
        <v>20</v>
      </c>
      <c r="G464" s="83">
        <v>3</v>
      </c>
      <c r="I464" s="98">
        <f t="shared" si="7"/>
        <v>53</v>
      </c>
    </row>
    <row r="465" spans="1:9" s="78" customFormat="1">
      <c r="A465" s="75">
        <v>432200</v>
      </c>
      <c r="B465" s="76" t="s">
        <v>466</v>
      </c>
      <c r="C465" s="77" t="s">
        <v>5</v>
      </c>
      <c r="D465" s="77">
        <v>1</v>
      </c>
      <c r="E465" s="78">
        <v>228</v>
      </c>
      <c r="F465" s="78">
        <v>160</v>
      </c>
      <c r="G465" s="83">
        <v>0</v>
      </c>
      <c r="I465" s="98">
        <f t="shared" si="7"/>
        <v>388</v>
      </c>
    </row>
    <row r="466" spans="1:9" s="78" customFormat="1">
      <c r="A466" s="75">
        <v>432210</v>
      </c>
      <c r="B466" s="76" t="s">
        <v>467</v>
      </c>
      <c r="C466" s="77" t="s">
        <v>5</v>
      </c>
      <c r="D466" s="77">
        <v>14</v>
      </c>
      <c r="E466" s="78">
        <v>0</v>
      </c>
      <c r="F466" s="78">
        <v>0</v>
      </c>
      <c r="G466" s="83">
        <v>0</v>
      </c>
      <c r="I466" s="98">
        <f t="shared" si="7"/>
        <v>0</v>
      </c>
    </row>
    <row r="467" spans="1:9" s="78" customFormat="1">
      <c r="A467" s="75">
        <v>432215</v>
      </c>
      <c r="B467" s="76" t="s">
        <v>468</v>
      </c>
      <c r="C467" s="77" t="s">
        <v>5</v>
      </c>
      <c r="D467" s="77">
        <v>6</v>
      </c>
      <c r="E467" s="78">
        <v>18</v>
      </c>
      <c r="F467" s="78">
        <v>10</v>
      </c>
      <c r="G467" s="83">
        <v>4</v>
      </c>
      <c r="I467" s="98">
        <f t="shared" si="7"/>
        <v>32</v>
      </c>
    </row>
    <row r="468" spans="1:9" s="78" customFormat="1">
      <c r="A468" s="75">
        <v>432218</v>
      </c>
      <c r="B468" s="76" t="s">
        <v>469</v>
      </c>
      <c r="C468" s="77" t="s">
        <v>5</v>
      </c>
      <c r="D468" s="77">
        <v>6</v>
      </c>
      <c r="E468" s="78">
        <v>6</v>
      </c>
      <c r="F468" s="78">
        <v>0</v>
      </c>
      <c r="G468" s="83">
        <v>0</v>
      </c>
      <c r="I468" s="98">
        <f t="shared" si="7"/>
        <v>6</v>
      </c>
    </row>
    <row r="469" spans="1:9" s="78" customFormat="1">
      <c r="A469" s="75">
        <v>432220</v>
      </c>
      <c r="B469" s="76" t="s">
        <v>470</v>
      </c>
      <c r="C469" s="77" t="s">
        <v>5</v>
      </c>
      <c r="D469" s="77">
        <v>4</v>
      </c>
      <c r="E469" s="78">
        <v>78</v>
      </c>
      <c r="F469" s="78">
        <v>50</v>
      </c>
      <c r="G469" s="83">
        <v>4</v>
      </c>
      <c r="I469" s="98">
        <f t="shared" si="7"/>
        <v>132</v>
      </c>
    </row>
    <row r="470" spans="1:9" s="78" customFormat="1">
      <c r="A470" s="75">
        <v>432225</v>
      </c>
      <c r="B470" s="76" t="s">
        <v>471</v>
      </c>
      <c r="C470" s="77" t="s">
        <v>5</v>
      </c>
      <c r="D470" s="77">
        <v>1</v>
      </c>
      <c r="E470" s="78">
        <v>108</v>
      </c>
      <c r="F470" s="78">
        <v>70</v>
      </c>
      <c r="G470" s="83">
        <v>6</v>
      </c>
      <c r="I470" s="98">
        <f t="shared" si="7"/>
        <v>184</v>
      </c>
    </row>
    <row r="471" spans="1:9" s="78" customFormat="1">
      <c r="A471" s="75">
        <v>432230</v>
      </c>
      <c r="B471" s="76" t="s">
        <v>472</v>
      </c>
      <c r="C471" s="77" t="s">
        <v>5</v>
      </c>
      <c r="D471" s="77">
        <v>14</v>
      </c>
      <c r="E471" s="78">
        <v>180</v>
      </c>
      <c r="F471" s="78">
        <v>120</v>
      </c>
      <c r="G471" s="83">
        <v>0</v>
      </c>
      <c r="I471" s="98">
        <f t="shared" si="7"/>
        <v>300</v>
      </c>
    </row>
    <row r="472" spans="1:9" s="78" customFormat="1">
      <c r="A472" s="75">
        <v>432232</v>
      </c>
      <c r="B472" s="76" t="s">
        <v>473</v>
      </c>
      <c r="C472" s="77" t="s">
        <v>5</v>
      </c>
      <c r="D472" s="77">
        <v>3</v>
      </c>
      <c r="E472" s="78">
        <v>12</v>
      </c>
      <c r="F472" s="78">
        <v>0</v>
      </c>
      <c r="G472" s="83">
        <v>2</v>
      </c>
      <c r="I472" s="98">
        <f t="shared" si="7"/>
        <v>14</v>
      </c>
    </row>
    <row r="473" spans="1:9" s="78" customFormat="1">
      <c r="A473" s="75">
        <v>432234</v>
      </c>
      <c r="B473" s="76" t="s">
        <v>474</v>
      </c>
      <c r="C473" s="77" t="s">
        <v>5</v>
      </c>
      <c r="D473" s="77">
        <v>12</v>
      </c>
      <c r="E473" s="78">
        <v>12</v>
      </c>
      <c r="F473" s="78">
        <v>0</v>
      </c>
      <c r="G473" s="83">
        <v>0</v>
      </c>
      <c r="I473" s="98">
        <f t="shared" si="7"/>
        <v>12</v>
      </c>
    </row>
    <row r="474" spans="1:9" s="78" customFormat="1">
      <c r="A474" s="75">
        <v>432235</v>
      </c>
      <c r="B474" s="76" t="s">
        <v>475</v>
      </c>
      <c r="C474" s="77" t="s">
        <v>5</v>
      </c>
      <c r="D474" s="77">
        <v>5</v>
      </c>
      <c r="E474" s="78">
        <v>6</v>
      </c>
      <c r="F474" s="78">
        <v>0</v>
      </c>
      <c r="G474" s="83">
        <v>0</v>
      </c>
      <c r="I474" s="98">
        <f t="shared" si="7"/>
        <v>6</v>
      </c>
    </row>
    <row r="475" spans="1:9" s="78" customFormat="1">
      <c r="A475" s="75">
        <v>432237</v>
      </c>
      <c r="B475" s="76" t="s">
        <v>476</v>
      </c>
      <c r="C475" s="77" t="s">
        <v>5</v>
      </c>
      <c r="D475" s="77">
        <v>4</v>
      </c>
      <c r="E475" s="78">
        <v>6</v>
      </c>
      <c r="F475" s="78">
        <v>0</v>
      </c>
      <c r="G475" s="83">
        <v>0</v>
      </c>
      <c r="I475" s="98">
        <f t="shared" si="7"/>
        <v>6</v>
      </c>
    </row>
    <row r="476" spans="1:9" s="78" customFormat="1">
      <c r="A476" s="75">
        <v>432240</v>
      </c>
      <c r="B476" s="76" t="s">
        <v>477</v>
      </c>
      <c r="C476" s="77" t="s">
        <v>5</v>
      </c>
      <c r="D476" s="77">
        <v>10</v>
      </c>
      <c r="E476" s="78">
        <v>0</v>
      </c>
      <c r="F476" s="78">
        <v>0</v>
      </c>
      <c r="G476" s="83">
        <v>0</v>
      </c>
      <c r="I476" s="98">
        <f t="shared" si="7"/>
        <v>0</v>
      </c>
    </row>
    <row r="477" spans="1:9" s="78" customFormat="1">
      <c r="A477" s="75">
        <v>432250</v>
      </c>
      <c r="B477" s="76" t="s">
        <v>478</v>
      </c>
      <c r="C477" s="77" t="s">
        <v>5</v>
      </c>
      <c r="D477" s="77">
        <v>5</v>
      </c>
      <c r="E477" s="78">
        <v>204</v>
      </c>
      <c r="F477" s="78">
        <v>140</v>
      </c>
      <c r="G477" s="83">
        <v>0</v>
      </c>
      <c r="I477" s="98">
        <f t="shared" si="7"/>
        <v>344</v>
      </c>
    </row>
    <row r="478" spans="1:9" s="78" customFormat="1">
      <c r="A478" s="75">
        <v>432253</v>
      </c>
      <c r="B478" s="76" t="s">
        <v>479</v>
      </c>
      <c r="C478" s="77" t="s">
        <v>5</v>
      </c>
      <c r="D478" s="77">
        <v>13</v>
      </c>
      <c r="E478" s="78">
        <v>42</v>
      </c>
      <c r="F478" s="78">
        <v>30</v>
      </c>
      <c r="G478" s="83">
        <v>0</v>
      </c>
      <c r="I478" s="98">
        <f t="shared" si="7"/>
        <v>72</v>
      </c>
    </row>
    <row r="479" spans="1:9" s="78" customFormat="1">
      <c r="A479" s="75">
        <v>432254</v>
      </c>
      <c r="B479" s="76" t="s">
        <v>480</v>
      </c>
      <c r="C479" s="77" t="s">
        <v>5</v>
      </c>
      <c r="D479" s="77">
        <v>5</v>
      </c>
      <c r="E479" s="78">
        <v>174</v>
      </c>
      <c r="F479" s="78">
        <v>120</v>
      </c>
      <c r="G479" s="83">
        <v>0</v>
      </c>
      <c r="I479" s="98">
        <f t="shared" si="7"/>
        <v>294</v>
      </c>
    </row>
    <row r="480" spans="1:9" s="78" customFormat="1">
      <c r="A480" s="75">
        <v>432252</v>
      </c>
      <c r="B480" s="76" t="s">
        <v>481</v>
      </c>
      <c r="C480" s="77" t="s">
        <v>5</v>
      </c>
      <c r="D480" s="77">
        <v>13</v>
      </c>
      <c r="E480" s="78">
        <v>12</v>
      </c>
      <c r="F480" s="78">
        <v>10</v>
      </c>
      <c r="G480" s="83">
        <v>0</v>
      </c>
      <c r="I480" s="98">
        <f t="shared" si="7"/>
        <v>22</v>
      </c>
    </row>
    <row r="481" spans="1:9" s="78" customFormat="1">
      <c r="A481" s="75">
        <v>432255</v>
      </c>
      <c r="B481" s="76" t="s">
        <v>482</v>
      </c>
      <c r="C481" s="77" t="s">
        <v>5</v>
      </c>
      <c r="D481" s="77">
        <v>6</v>
      </c>
      <c r="E481" s="78">
        <v>6</v>
      </c>
      <c r="F481" s="78">
        <v>0</v>
      </c>
      <c r="G481" s="83">
        <v>6</v>
      </c>
      <c r="I481" s="98">
        <f t="shared" si="7"/>
        <v>12</v>
      </c>
    </row>
    <row r="482" spans="1:9" s="78" customFormat="1">
      <c r="A482" s="75">
        <v>432260</v>
      </c>
      <c r="B482" s="76" t="s">
        <v>483</v>
      </c>
      <c r="C482" s="77" t="s">
        <v>5</v>
      </c>
      <c r="D482" s="77">
        <v>13</v>
      </c>
      <c r="E482" s="78">
        <v>282</v>
      </c>
      <c r="F482" s="78">
        <v>200</v>
      </c>
      <c r="G482" s="83">
        <v>0</v>
      </c>
      <c r="I482" s="98">
        <f t="shared" si="7"/>
        <v>482</v>
      </c>
    </row>
    <row r="483" spans="1:9" s="78" customFormat="1">
      <c r="A483" s="75">
        <v>432270</v>
      </c>
      <c r="B483" s="76" t="s">
        <v>484</v>
      </c>
      <c r="C483" s="77" t="s">
        <v>5</v>
      </c>
      <c r="D483" s="77">
        <v>13</v>
      </c>
      <c r="E483" s="78">
        <v>222</v>
      </c>
      <c r="F483" s="78">
        <v>160</v>
      </c>
      <c r="G483" s="83">
        <v>0</v>
      </c>
      <c r="I483" s="98">
        <f t="shared" si="7"/>
        <v>382</v>
      </c>
    </row>
    <row r="484" spans="1:9" s="78" customFormat="1">
      <c r="A484" s="75">
        <v>432280</v>
      </c>
      <c r="B484" s="76" t="s">
        <v>485</v>
      </c>
      <c r="C484" s="77" t="s">
        <v>5</v>
      </c>
      <c r="D484" s="77">
        <v>5</v>
      </c>
      <c r="E484" s="78">
        <v>120</v>
      </c>
      <c r="F484" s="78">
        <v>80</v>
      </c>
      <c r="G484" s="83">
        <v>0</v>
      </c>
      <c r="I484" s="98">
        <f t="shared" si="7"/>
        <v>200</v>
      </c>
    </row>
    <row r="485" spans="1:9" s="78" customFormat="1">
      <c r="A485" s="75">
        <v>432285</v>
      </c>
      <c r="B485" s="76" t="s">
        <v>486</v>
      </c>
      <c r="C485" s="77" t="s">
        <v>5</v>
      </c>
      <c r="D485" s="77">
        <v>16</v>
      </c>
      <c r="E485" s="78">
        <v>30</v>
      </c>
      <c r="F485" s="78">
        <v>10</v>
      </c>
      <c r="G485" s="83">
        <v>4</v>
      </c>
      <c r="I485" s="98">
        <f t="shared" si="7"/>
        <v>44</v>
      </c>
    </row>
    <row r="486" spans="1:9" s="78" customFormat="1">
      <c r="A486" s="75">
        <v>432290</v>
      </c>
      <c r="B486" s="76" t="s">
        <v>487</v>
      </c>
      <c r="C486" s="77" t="s">
        <v>5</v>
      </c>
      <c r="D486" s="77">
        <v>11</v>
      </c>
      <c r="E486" s="78">
        <v>96</v>
      </c>
      <c r="F486" s="78">
        <v>60</v>
      </c>
      <c r="G486" s="83">
        <v>0</v>
      </c>
      <c r="I486" s="98">
        <f t="shared" si="7"/>
        <v>156</v>
      </c>
    </row>
    <row r="487" spans="1:9" s="78" customFormat="1">
      <c r="A487" s="75">
        <v>432300</v>
      </c>
      <c r="B487" s="76" t="s">
        <v>488</v>
      </c>
      <c r="C487" s="77" t="s">
        <v>5</v>
      </c>
      <c r="D487" s="77">
        <v>1</v>
      </c>
      <c r="E487" s="78">
        <v>924</v>
      </c>
      <c r="F487" s="78">
        <v>650</v>
      </c>
      <c r="G487" s="83">
        <v>0</v>
      </c>
      <c r="I487" s="98">
        <f t="shared" si="7"/>
        <v>1574</v>
      </c>
    </row>
    <row r="488" spans="1:9" s="78" customFormat="1">
      <c r="A488" s="75">
        <v>432310</v>
      </c>
      <c r="B488" s="76" t="s">
        <v>489</v>
      </c>
      <c r="C488" s="77" t="s">
        <v>5</v>
      </c>
      <c r="D488" s="77">
        <v>2</v>
      </c>
      <c r="E488" s="78">
        <v>12</v>
      </c>
      <c r="F488" s="78">
        <v>10</v>
      </c>
      <c r="G488" s="83">
        <v>0</v>
      </c>
      <c r="I488" s="98">
        <f t="shared" si="7"/>
        <v>22</v>
      </c>
    </row>
    <row r="489" spans="1:9" s="78" customFormat="1">
      <c r="A489" s="75">
        <v>432320</v>
      </c>
      <c r="B489" s="76" t="s">
        <v>490</v>
      </c>
      <c r="C489" s="77" t="s">
        <v>5</v>
      </c>
      <c r="D489" s="77">
        <v>6</v>
      </c>
      <c r="E489" s="78">
        <v>12</v>
      </c>
      <c r="F489" s="78">
        <v>10</v>
      </c>
      <c r="G489" s="83">
        <v>0</v>
      </c>
      <c r="I489" s="98">
        <f t="shared" si="7"/>
        <v>22</v>
      </c>
    </row>
    <row r="490" spans="1:9" s="78" customFormat="1">
      <c r="A490" s="75">
        <v>432330</v>
      </c>
      <c r="B490" s="76" t="s">
        <v>491</v>
      </c>
      <c r="C490" s="77" t="s">
        <v>5</v>
      </c>
      <c r="D490" s="77">
        <v>5</v>
      </c>
      <c r="E490" s="78">
        <v>204</v>
      </c>
      <c r="F490" s="78">
        <v>140</v>
      </c>
      <c r="G490" s="83">
        <v>5</v>
      </c>
      <c r="I490" s="98">
        <f t="shared" si="7"/>
        <v>349</v>
      </c>
    </row>
    <row r="491" spans="1:9" s="78" customFormat="1">
      <c r="A491" s="75">
        <v>432335</v>
      </c>
      <c r="B491" s="76" t="s">
        <v>492</v>
      </c>
      <c r="C491" s="77" t="s">
        <v>5</v>
      </c>
      <c r="D491" s="77">
        <v>6</v>
      </c>
      <c r="E491" s="78">
        <v>72</v>
      </c>
      <c r="F491" s="78">
        <v>40</v>
      </c>
      <c r="G491" s="83">
        <v>6</v>
      </c>
      <c r="I491" s="98">
        <f t="shared" si="7"/>
        <v>118</v>
      </c>
    </row>
    <row r="492" spans="1:9" s="78" customFormat="1">
      <c r="A492" s="75">
        <v>432340</v>
      </c>
      <c r="B492" s="76" t="s">
        <v>493</v>
      </c>
      <c r="C492" s="77" t="s">
        <v>5</v>
      </c>
      <c r="D492" s="77">
        <v>6</v>
      </c>
      <c r="E492" s="78">
        <v>0</v>
      </c>
      <c r="F492" s="78">
        <v>0</v>
      </c>
      <c r="G492" s="83">
        <v>0</v>
      </c>
      <c r="I492" s="98">
        <f t="shared" si="7"/>
        <v>0</v>
      </c>
    </row>
    <row r="493" spans="1:9" s="78" customFormat="1">
      <c r="A493" s="75">
        <v>432345</v>
      </c>
      <c r="B493" s="76" t="s">
        <v>494</v>
      </c>
      <c r="C493" s="77" t="s">
        <v>5</v>
      </c>
      <c r="D493" s="77">
        <v>4</v>
      </c>
      <c r="E493" s="78">
        <v>18</v>
      </c>
      <c r="F493" s="78">
        <v>0</v>
      </c>
      <c r="G493" s="83">
        <v>5</v>
      </c>
      <c r="I493" s="98">
        <f t="shared" si="7"/>
        <v>23</v>
      </c>
    </row>
    <row r="494" spans="1:9" s="78" customFormat="1">
      <c r="A494" s="75">
        <v>432350</v>
      </c>
      <c r="B494" s="76" t="s">
        <v>495</v>
      </c>
      <c r="C494" s="77" t="s">
        <v>5</v>
      </c>
      <c r="D494" s="77">
        <v>2</v>
      </c>
      <c r="E494" s="78">
        <v>24</v>
      </c>
      <c r="F494" s="78">
        <v>10</v>
      </c>
      <c r="G494" s="83">
        <v>5</v>
      </c>
      <c r="I494" s="98">
        <f t="shared" si="7"/>
        <v>39</v>
      </c>
    </row>
    <row r="495" spans="1:9" s="78" customFormat="1">
      <c r="A495" s="75">
        <v>432360</v>
      </c>
      <c r="B495" s="76" t="s">
        <v>496</v>
      </c>
      <c r="C495" s="77" t="s">
        <v>5</v>
      </c>
      <c r="D495" s="77">
        <v>5</v>
      </c>
      <c r="E495" s="78">
        <v>6</v>
      </c>
      <c r="F495" s="78">
        <v>0</v>
      </c>
      <c r="G495" s="83">
        <v>5</v>
      </c>
      <c r="I495" s="98">
        <f t="shared" si="7"/>
        <v>11</v>
      </c>
    </row>
    <row r="496" spans="1:9" s="78" customFormat="1">
      <c r="A496" s="75">
        <v>432370</v>
      </c>
      <c r="B496" s="76" t="s">
        <v>497</v>
      </c>
      <c r="C496" s="77" t="s">
        <v>5</v>
      </c>
      <c r="D496" s="77">
        <v>2</v>
      </c>
      <c r="E496" s="78">
        <v>0</v>
      </c>
      <c r="F496" s="78">
        <v>0</v>
      </c>
      <c r="G496" s="83">
        <v>0</v>
      </c>
      <c r="I496" s="98">
        <f t="shared" si="7"/>
        <v>0</v>
      </c>
    </row>
    <row r="497" spans="1:9" s="79" customFormat="1">
      <c r="A497" s="75">
        <v>432375</v>
      </c>
      <c r="B497" s="76" t="s">
        <v>498</v>
      </c>
      <c r="C497" s="77" t="s">
        <v>5</v>
      </c>
      <c r="D497" s="77">
        <v>12</v>
      </c>
      <c r="E497" s="78">
        <v>0</v>
      </c>
      <c r="F497" s="78">
        <v>0</v>
      </c>
      <c r="G497" s="83">
        <v>0</v>
      </c>
      <c r="I497" s="98">
        <f t="shared" si="7"/>
        <v>0</v>
      </c>
    </row>
    <row r="498" spans="1:9" s="79" customFormat="1">
      <c r="A498" s="75">
        <v>432377</v>
      </c>
      <c r="B498" s="76" t="s">
        <v>499</v>
      </c>
      <c r="C498" s="77" t="s">
        <v>5</v>
      </c>
      <c r="D498" s="77">
        <v>16</v>
      </c>
      <c r="E498" s="78">
        <v>12</v>
      </c>
      <c r="F498" s="78">
        <v>10</v>
      </c>
      <c r="G498" s="83">
        <v>0</v>
      </c>
      <c r="I498" s="98">
        <f t="shared" si="7"/>
        <v>22</v>
      </c>
    </row>
    <row r="499" spans="1:9" s="79" customFormat="1">
      <c r="A499" s="75">
        <v>432380</v>
      </c>
      <c r="B499" s="76" t="s">
        <v>500</v>
      </c>
      <c r="C499" s="77" t="s">
        <v>5</v>
      </c>
      <c r="D499" s="77">
        <v>18</v>
      </c>
      <c r="E499" s="78">
        <v>294</v>
      </c>
      <c r="F499" s="78">
        <v>200</v>
      </c>
      <c r="G499" s="83">
        <v>4</v>
      </c>
      <c r="I499" s="98">
        <f t="shared" si="7"/>
        <v>498</v>
      </c>
    </row>
    <row r="500" spans="1:9" s="79" customFormat="1">
      <c r="E500" s="78">
        <f>SUM(E3:E499)</f>
        <v>70476</v>
      </c>
      <c r="F500" s="78">
        <f>SUM(F3:F499)</f>
        <v>48050</v>
      </c>
      <c r="G500" s="83"/>
    </row>
    <row r="501" spans="1:9" s="79" customFormat="1">
      <c r="E501" s="78"/>
      <c r="F501" s="78"/>
      <c r="G501" s="83"/>
    </row>
    <row r="502" spans="1:9" s="79" customFormat="1">
      <c r="E502" s="78"/>
      <c r="F502" s="83"/>
      <c r="G502" s="83"/>
    </row>
    <row r="503" spans="1:9" s="79" customFormat="1">
      <c r="E503" s="78"/>
      <c r="F503" s="83"/>
      <c r="G503" s="83"/>
    </row>
  </sheetData>
  <autoFilter ref="B2:G500">
    <filterColumn colId="2"/>
    <filterColumn colId="5"/>
  </autoFilter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J16" sqref="J16"/>
    </sheetView>
  </sheetViews>
  <sheetFormatPr defaultRowHeight="15"/>
  <cols>
    <col min="2" max="2" width="16" style="9" customWidth="1"/>
    <col min="3" max="3" width="16.140625" style="9" customWidth="1"/>
    <col min="4" max="4" width="22.42578125" style="9" customWidth="1"/>
    <col min="5" max="5" width="13.5703125" customWidth="1"/>
    <col min="6" max="6" width="11.85546875" customWidth="1"/>
    <col min="7" max="7" width="14.5703125" customWidth="1"/>
    <col min="8" max="8" width="13.140625" customWidth="1"/>
    <col min="9" max="9" width="16" customWidth="1"/>
  </cols>
  <sheetData>
    <row r="1" spans="1:9" ht="45" customHeight="1">
      <c r="A1" s="95" t="s">
        <v>524</v>
      </c>
      <c r="B1" s="95"/>
      <c r="C1" s="95"/>
      <c r="D1" s="95"/>
      <c r="E1" s="95"/>
      <c r="F1" s="95"/>
      <c r="G1" s="95"/>
      <c r="H1" s="95"/>
      <c r="I1" s="95"/>
    </row>
    <row r="2" spans="1:9" s="72" customFormat="1" ht="75">
      <c r="A2" s="85" t="s">
        <v>3</v>
      </c>
      <c r="B2" s="86" t="s">
        <v>521</v>
      </c>
      <c r="C2" s="86" t="s">
        <v>522</v>
      </c>
      <c r="D2" s="86" t="s">
        <v>523</v>
      </c>
      <c r="E2" s="87" t="s">
        <v>525</v>
      </c>
      <c r="F2" s="87" t="s">
        <v>526</v>
      </c>
      <c r="G2" s="88" t="s">
        <v>527</v>
      </c>
      <c r="H2" s="88" t="s">
        <v>528</v>
      </c>
      <c r="I2" s="88" t="s">
        <v>529</v>
      </c>
    </row>
    <row r="3" spans="1:9">
      <c r="A3" s="15">
        <v>1</v>
      </c>
      <c r="B3" s="74">
        <v>17106</v>
      </c>
      <c r="C3" s="74">
        <v>11780</v>
      </c>
      <c r="D3" s="74">
        <v>86</v>
      </c>
      <c r="G3" s="84">
        <f>B3-E3</f>
        <v>17106</v>
      </c>
      <c r="H3" s="84">
        <f>C3-F3</f>
        <v>11780</v>
      </c>
      <c r="I3" s="84">
        <v>86</v>
      </c>
    </row>
    <row r="4" spans="1:9">
      <c r="A4" s="15">
        <v>2</v>
      </c>
      <c r="B4" s="74">
        <v>840</v>
      </c>
      <c r="C4" s="74">
        <v>530</v>
      </c>
      <c r="D4" s="74">
        <v>27</v>
      </c>
      <c r="E4" s="74">
        <v>36</v>
      </c>
      <c r="F4" s="74">
        <v>50</v>
      </c>
      <c r="G4" s="84">
        <f t="shared" ref="G4:G22" si="0">B4-E4</f>
        <v>804</v>
      </c>
      <c r="H4" s="84">
        <f t="shared" ref="H4:H22" si="1">C4-F4</f>
        <v>480</v>
      </c>
      <c r="I4" s="84">
        <v>27</v>
      </c>
    </row>
    <row r="5" spans="1:9">
      <c r="A5" s="15">
        <v>3</v>
      </c>
      <c r="B5" s="74">
        <v>3660</v>
      </c>
      <c r="C5" s="74">
        <v>2520</v>
      </c>
      <c r="D5" s="74">
        <v>28</v>
      </c>
      <c r="G5" s="84">
        <f t="shared" si="0"/>
        <v>3660</v>
      </c>
      <c r="H5" s="84">
        <f t="shared" si="1"/>
        <v>2520</v>
      </c>
      <c r="I5" s="84">
        <v>28</v>
      </c>
    </row>
    <row r="6" spans="1:9">
      <c r="A6" s="15">
        <v>4</v>
      </c>
      <c r="B6" s="74">
        <v>5544</v>
      </c>
      <c r="C6" s="74">
        <v>3740</v>
      </c>
      <c r="D6" s="74">
        <v>65</v>
      </c>
      <c r="G6" s="84">
        <f t="shared" si="0"/>
        <v>5544</v>
      </c>
      <c r="H6" s="84">
        <f t="shared" si="1"/>
        <v>3740</v>
      </c>
      <c r="I6" s="84">
        <v>65</v>
      </c>
    </row>
    <row r="7" spans="1:9">
      <c r="A7" s="15">
        <v>5</v>
      </c>
      <c r="B7" s="74">
        <v>12102</v>
      </c>
      <c r="C7" s="74">
        <v>8380</v>
      </c>
      <c r="D7" s="74">
        <v>80</v>
      </c>
      <c r="E7" s="74">
        <v>12</v>
      </c>
      <c r="F7" s="74">
        <v>103</v>
      </c>
      <c r="G7" s="84">
        <f t="shared" si="0"/>
        <v>12090</v>
      </c>
      <c r="H7" s="84">
        <f t="shared" si="1"/>
        <v>8277</v>
      </c>
      <c r="I7" s="84">
        <v>80</v>
      </c>
    </row>
    <row r="8" spans="1:9">
      <c r="A8" s="15">
        <v>6</v>
      </c>
      <c r="B8" s="74">
        <v>7014</v>
      </c>
      <c r="C8" s="74">
        <v>4730</v>
      </c>
      <c r="D8" s="74">
        <v>81</v>
      </c>
      <c r="F8" s="74">
        <v>700</v>
      </c>
      <c r="G8" s="84">
        <f t="shared" si="0"/>
        <v>7014</v>
      </c>
      <c r="H8" s="84">
        <f t="shared" si="1"/>
        <v>4030</v>
      </c>
      <c r="I8" s="84">
        <v>81</v>
      </c>
    </row>
    <row r="9" spans="1:9">
      <c r="A9" s="15">
        <v>7</v>
      </c>
      <c r="B9" s="74">
        <v>42</v>
      </c>
      <c r="C9" s="74">
        <v>30</v>
      </c>
      <c r="D9" s="74">
        <v>0</v>
      </c>
      <c r="G9" s="84">
        <f t="shared" si="0"/>
        <v>42</v>
      </c>
      <c r="H9" s="84">
        <f t="shared" si="1"/>
        <v>30</v>
      </c>
      <c r="I9" s="84">
        <v>0</v>
      </c>
    </row>
    <row r="10" spans="1:9">
      <c r="A10" s="15">
        <v>8</v>
      </c>
      <c r="B10" s="74">
        <v>1566</v>
      </c>
      <c r="C10" s="74">
        <v>1080</v>
      </c>
      <c r="D10" s="74">
        <v>6</v>
      </c>
      <c r="E10" s="74">
        <v>96</v>
      </c>
      <c r="F10" s="74">
        <v>20</v>
      </c>
      <c r="G10" s="84">
        <f t="shared" si="0"/>
        <v>1470</v>
      </c>
      <c r="H10" s="84">
        <f t="shared" si="1"/>
        <v>1060</v>
      </c>
      <c r="I10" s="84">
        <v>6</v>
      </c>
    </row>
    <row r="11" spans="1:9">
      <c r="A11" s="15">
        <v>9</v>
      </c>
      <c r="B11" s="74">
        <v>894</v>
      </c>
      <c r="C11" s="74">
        <v>0</v>
      </c>
      <c r="D11" s="74">
        <v>0</v>
      </c>
      <c r="E11" s="74">
        <v>894</v>
      </c>
      <c r="G11" s="84">
        <f t="shared" si="0"/>
        <v>0</v>
      </c>
      <c r="H11" s="84">
        <f t="shared" si="1"/>
        <v>0</v>
      </c>
      <c r="I11" s="84">
        <v>0</v>
      </c>
    </row>
    <row r="12" spans="1:9">
      <c r="A12" s="15">
        <v>10</v>
      </c>
      <c r="B12" s="74">
        <v>666</v>
      </c>
      <c r="C12" s="74">
        <v>450</v>
      </c>
      <c r="D12" s="74">
        <v>6</v>
      </c>
      <c r="G12" s="84">
        <f t="shared" si="0"/>
        <v>666</v>
      </c>
      <c r="H12" s="84">
        <f t="shared" si="1"/>
        <v>450</v>
      </c>
      <c r="I12" s="84">
        <v>6</v>
      </c>
    </row>
    <row r="13" spans="1:9">
      <c r="A13" s="15">
        <v>11</v>
      </c>
      <c r="B13" s="74">
        <v>1362</v>
      </c>
      <c r="C13" s="74">
        <v>830</v>
      </c>
      <c r="D13" s="74">
        <v>43</v>
      </c>
      <c r="G13" s="84">
        <f t="shared" si="0"/>
        <v>1362</v>
      </c>
      <c r="H13" s="84">
        <f t="shared" si="1"/>
        <v>830</v>
      </c>
      <c r="I13" s="84">
        <v>43</v>
      </c>
    </row>
    <row r="14" spans="1:9">
      <c r="A14" s="15">
        <v>12</v>
      </c>
      <c r="B14" s="74">
        <v>2208</v>
      </c>
      <c r="C14" s="74">
        <v>1500</v>
      </c>
      <c r="D14" s="74">
        <v>11</v>
      </c>
      <c r="F14" s="74">
        <v>140</v>
      </c>
      <c r="G14" s="84">
        <f t="shared" si="0"/>
        <v>2208</v>
      </c>
      <c r="H14" s="84">
        <f t="shared" si="1"/>
        <v>1360</v>
      </c>
      <c r="I14" s="84">
        <v>11</v>
      </c>
    </row>
    <row r="15" spans="1:9">
      <c r="A15" s="15">
        <v>13</v>
      </c>
      <c r="B15" s="74">
        <v>4254</v>
      </c>
      <c r="C15" s="74">
        <v>2960</v>
      </c>
      <c r="D15" s="74">
        <v>17</v>
      </c>
      <c r="G15" s="84">
        <f t="shared" si="0"/>
        <v>4254</v>
      </c>
      <c r="H15" s="84">
        <f t="shared" si="1"/>
        <v>2960</v>
      </c>
      <c r="I15" s="84">
        <v>17</v>
      </c>
    </row>
    <row r="16" spans="1:9">
      <c r="A16" s="15">
        <v>14</v>
      </c>
      <c r="B16" s="74">
        <v>3420</v>
      </c>
      <c r="C16" s="74">
        <v>2370</v>
      </c>
      <c r="D16" s="74">
        <v>11</v>
      </c>
      <c r="F16" s="74">
        <v>10</v>
      </c>
      <c r="G16" s="84">
        <f t="shared" si="0"/>
        <v>3420</v>
      </c>
      <c r="H16" s="84">
        <f t="shared" si="1"/>
        <v>2360</v>
      </c>
      <c r="I16" s="84">
        <v>11</v>
      </c>
    </row>
    <row r="17" spans="1:9">
      <c r="A17" s="15">
        <v>15</v>
      </c>
      <c r="B17" s="74">
        <v>474</v>
      </c>
      <c r="C17" s="74">
        <v>280</v>
      </c>
      <c r="D17" s="74">
        <v>28</v>
      </c>
      <c r="F17" s="74">
        <v>10</v>
      </c>
      <c r="G17" s="84">
        <f t="shared" si="0"/>
        <v>474</v>
      </c>
      <c r="H17" s="84">
        <f t="shared" si="1"/>
        <v>270</v>
      </c>
      <c r="I17" s="84">
        <v>28</v>
      </c>
    </row>
    <row r="18" spans="1:9">
      <c r="A18" s="15">
        <v>16</v>
      </c>
      <c r="B18" s="74">
        <v>1722</v>
      </c>
      <c r="C18" s="74">
        <v>1070</v>
      </c>
      <c r="D18" s="74">
        <v>43</v>
      </c>
      <c r="G18" s="84">
        <f t="shared" si="0"/>
        <v>1722</v>
      </c>
      <c r="H18" s="84">
        <f t="shared" si="1"/>
        <v>1070</v>
      </c>
      <c r="I18" s="84">
        <v>43</v>
      </c>
    </row>
    <row r="19" spans="1:9">
      <c r="A19" s="15">
        <v>17</v>
      </c>
      <c r="B19" s="74">
        <v>2268</v>
      </c>
      <c r="C19" s="74">
        <v>1530</v>
      </c>
      <c r="D19" s="74">
        <v>26</v>
      </c>
      <c r="G19" s="84">
        <f t="shared" si="0"/>
        <v>2268</v>
      </c>
      <c r="H19" s="84">
        <f t="shared" si="1"/>
        <v>1530</v>
      </c>
      <c r="I19" s="84">
        <v>26</v>
      </c>
    </row>
    <row r="20" spans="1:9">
      <c r="A20" s="15">
        <v>18</v>
      </c>
      <c r="B20" s="74">
        <v>1092</v>
      </c>
      <c r="C20" s="74">
        <v>690</v>
      </c>
      <c r="D20" s="74">
        <v>36</v>
      </c>
      <c r="G20" s="84">
        <f t="shared" si="0"/>
        <v>1092</v>
      </c>
      <c r="H20" s="84">
        <f t="shared" si="1"/>
        <v>690</v>
      </c>
      <c r="I20" s="84">
        <v>36</v>
      </c>
    </row>
    <row r="21" spans="1:9">
      <c r="A21" s="15" t="s">
        <v>329</v>
      </c>
      <c r="B21" s="78">
        <v>4242</v>
      </c>
      <c r="C21" s="78">
        <v>3580</v>
      </c>
      <c r="D21" s="83">
        <v>0</v>
      </c>
      <c r="G21" s="84">
        <f t="shared" si="0"/>
        <v>4242</v>
      </c>
      <c r="H21" s="84">
        <f t="shared" si="1"/>
        <v>3580</v>
      </c>
      <c r="I21" s="84">
        <v>0</v>
      </c>
    </row>
    <row r="22" spans="1:9">
      <c r="A22" s="89" t="s">
        <v>520</v>
      </c>
      <c r="B22" s="90">
        <v>70476</v>
      </c>
      <c r="C22" s="90">
        <v>48050</v>
      </c>
      <c r="D22" s="90">
        <v>594</v>
      </c>
      <c r="E22" s="91">
        <f>SUM(E3:E21)</f>
        <v>1038</v>
      </c>
      <c r="F22" s="91">
        <f>SUM(F3:F21)</f>
        <v>1033</v>
      </c>
      <c r="G22" s="92">
        <f t="shared" si="0"/>
        <v>69438</v>
      </c>
      <c r="H22" s="92">
        <f t="shared" si="1"/>
        <v>47017</v>
      </c>
      <c r="I22" s="92">
        <v>594</v>
      </c>
    </row>
    <row r="24" spans="1:9">
      <c r="A24" s="96" t="s">
        <v>530</v>
      </c>
      <c r="B24" s="96"/>
      <c r="C24" s="96"/>
      <c r="D24" s="96"/>
      <c r="E24" s="96"/>
    </row>
  </sheetData>
  <mergeCells count="2">
    <mergeCell ref="A1:I1"/>
    <mergeCell ref="A24:E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FALTA PARA COMPLETAR 100%</vt:lpstr>
      <vt:lpstr>Grafico</vt:lpstr>
      <vt:lpstr>Idades</vt:lpstr>
      <vt:lpstr>distribuição 43 remessa</vt:lpstr>
      <vt:lpstr>CEADI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ses3529053</dc:creator>
  <cp:lastModifiedBy>USER</cp:lastModifiedBy>
  <dcterms:created xsi:type="dcterms:W3CDTF">2021-08-17T17:00:54Z</dcterms:created>
  <dcterms:modified xsi:type="dcterms:W3CDTF">2021-08-24T03:11:02Z</dcterms:modified>
</cp:coreProperties>
</file>